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up de Coeur\Онлайн марафоны\базовый онлайн\"/>
    </mc:Choice>
  </mc:AlternateContent>
  <xr:revisionPtr revIDLastSave="0" documentId="13_ncr:1_{74C789D7-AD6E-4A0B-8B03-7BB90CA99451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кексы" sheetId="1" r:id="rId1"/>
    <sheet name="песочное тесто" sheetId="2" r:id="rId2"/>
    <sheet name="заварное тесто" sheetId="3" r:id="rId3"/>
    <sheet name="выпечка" sheetId="4" r:id="rId4"/>
    <sheet name="шоколад" sheetId="5" r:id="rId5"/>
    <sheet name="торты и пирожные" sheetId="6" r:id="rId6"/>
    <sheet name="макаронс" sheetId="7" r:id="rId7"/>
  </sheets>
  <calcPr calcId="191029"/>
</workbook>
</file>

<file path=xl/calcChain.xml><?xml version="1.0" encoding="utf-8"?>
<calcChain xmlns="http://schemas.openxmlformats.org/spreadsheetml/2006/main">
  <c r="E10" i="6" l="1"/>
  <c r="F10" i="6" s="1"/>
  <c r="F36" i="6"/>
  <c r="F41" i="6"/>
  <c r="F39" i="6"/>
  <c r="F40" i="6"/>
  <c r="F42" i="6"/>
  <c r="F20" i="6"/>
  <c r="B19" i="6"/>
  <c r="F30" i="6"/>
  <c r="B27" i="6"/>
  <c r="F28" i="6"/>
  <c r="B2" i="6"/>
  <c r="F2" i="6" s="1"/>
  <c r="F38" i="6"/>
  <c r="B25" i="6"/>
  <c r="F25" i="6" s="1"/>
  <c r="F62" i="6"/>
  <c r="F61" i="6"/>
  <c r="F60" i="6"/>
  <c r="F59" i="6"/>
  <c r="F58" i="6"/>
  <c r="F57" i="6"/>
  <c r="F56" i="6"/>
  <c r="F55" i="6"/>
  <c r="F53" i="6"/>
  <c r="F52" i="6"/>
  <c r="F51" i="6"/>
  <c r="F50" i="6"/>
  <c r="F49" i="6"/>
  <c r="F46" i="6"/>
  <c r="F45" i="6"/>
  <c r="F43" i="6"/>
  <c r="F37" i="6"/>
  <c r="F35" i="6"/>
  <c r="F34" i="6"/>
  <c r="F32" i="6"/>
  <c r="F31" i="6"/>
  <c r="F29" i="6"/>
  <c r="F26" i="6"/>
  <c r="F23" i="6"/>
  <c r="F22" i="6"/>
  <c r="F21" i="6"/>
  <c r="F19" i="6"/>
  <c r="F18" i="6"/>
  <c r="F17" i="6"/>
  <c r="F16" i="6"/>
  <c r="F15" i="6"/>
  <c r="F14" i="6"/>
  <c r="F13" i="6"/>
  <c r="F11" i="6"/>
  <c r="F9" i="6"/>
  <c r="F7" i="6"/>
  <c r="F6" i="6"/>
  <c r="F5" i="6"/>
  <c r="F4" i="6"/>
  <c r="F3" i="6"/>
  <c r="F27" i="6" l="1"/>
  <c r="F20" i="4"/>
  <c r="F23" i="4"/>
  <c r="F10" i="4"/>
  <c r="F6" i="4"/>
  <c r="F16" i="4"/>
  <c r="I5" i="5"/>
  <c r="I11" i="5"/>
  <c r="I17" i="5"/>
  <c r="I19" i="5"/>
  <c r="I30" i="5"/>
  <c r="I42" i="5"/>
  <c r="I37" i="5"/>
  <c r="I39" i="5"/>
  <c r="I40" i="5"/>
  <c r="F3" i="4"/>
  <c r="I41" i="5"/>
  <c r="I44" i="5"/>
  <c r="I43" i="5"/>
  <c r="I38" i="5"/>
  <c r="I36" i="5"/>
  <c r="I34" i="5"/>
  <c r="I33" i="5"/>
  <c r="I32" i="5"/>
  <c r="I31" i="5"/>
  <c r="I29" i="5"/>
  <c r="I27" i="5"/>
  <c r="I26" i="5"/>
  <c r="I25" i="5"/>
  <c r="I24" i="5"/>
  <c r="I23" i="5"/>
  <c r="I22" i="5"/>
  <c r="I21" i="5"/>
  <c r="I18" i="5"/>
  <c r="I16" i="5"/>
  <c r="I15" i="5"/>
  <c r="I13" i="5"/>
  <c r="I12" i="5"/>
  <c r="I10" i="5"/>
  <c r="I9" i="5"/>
  <c r="I7" i="5"/>
  <c r="I4" i="5"/>
  <c r="I3" i="5"/>
  <c r="I2" i="5"/>
  <c r="F14" i="4"/>
  <c r="F22" i="4"/>
  <c r="F30" i="4"/>
  <c r="F29" i="4"/>
  <c r="F26" i="4"/>
  <c r="F25" i="4"/>
  <c r="F24" i="4"/>
  <c r="F19" i="4"/>
  <c r="F17" i="4"/>
  <c r="F15" i="4"/>
  <c r="F12" i="4"/>
  <c r="F11" i="4"/>
  <c r="F9" i="4"/>
  <c r="F8" i="4"/>
  <c r="F5" i="4"/>
  <c r="F2" i="4"/>
  <c r="F15" i="3"/>
  <c r="F26" i="3"/>
  <c r="F37" i="3"/>
  <c r="F36" i="3"/>
  <c r="E3" i="3"/>
  <c r="D3" i="3"/>
  <c r="F43" i="3"/>
  <c r="F42" i="3"/>
  <c r="F41" i="3"/>
  <c r="F40" i="3"/>
  <c r="F39" i="3"/>
  <c r="F35" i="3"/>
  <c r="F34" i="3"/>
  <c r="F32" i="3"/>
  <c r="F30" i="3"/>
  <c r="F29" i="3"/>
  <c r="F28" i="3"/>
  <c r="F27" i="3"/>
  <c r="F25" i="3"/>
  <c r="F24" i="3"/>
  <c r="F23" i="3"/>
  <c r="F21" i="3"/>
  <c r="C20" i="3"/>
  <c r="F20" i="3" s="1"/>
  <c r="F19" i="3"/>
  <c r="C19" i="3"/>
  <c r="C17" i="3"/>
  <c r="F17" i="3" s="1"/>
  <c r="F16" i="3"/>
  <c r="F14" i="3"/>
  <c r="F12" i="3"/>
  <c r="F11" i="3"/>
  <c r="C10" i="3"/>
  <c r="F10" i="3" s="1"/>
  <c r="F8" i="3"/>
  <c r="F7" i="3"/>
  <c r="F6" i="3"/>
  <c r="F4" i="3"/>
  <c r="C3" i="3"/>
  <c r="F2" i="3"/>
  <c r="F3" i="3" l="1"/>
  <c r="E9" i="2"/>
  <c r="D26" i="1"/>
  <c r="E19" i="2"/>
  <c r="B11" i="2" l="1"/>
  <c r="E11" i="2" s="1"/>
  <c r="E8" i="2"/>
  <c r="E42" i="2"/>
  <c r="E41" i="2"/>
  <c r="E40" i="2"/>
  <c r="E38" i="2"/>
  <c r="E37" i="2"/>
  <c r="E36" i="2"/>
  <c r="E34" i="2"/>
  <c r="E33" i="2"/>
  <c r="E31" i="2"/>
  <c r="E30" i="2"/>
  <c r="E29" i="2"/>
  <c r="E28" i="2"/>
  <c r="E27" i="2"/>
  <c r="E25" i="2"/>
  <c r="E24" i="2"/>
  <c r="E23" i="2"/>
  <c r="E22" i="2"/>
  <c r="E21" i="2"/>
  <c r="E20" i="2"/>
  <c r="E18" i="2"/>
  <c r="E16" i="2"/>
  <c r="E15" i="2"/>
  <c r="E14" i="2"/>
  <c r="E13" i="2"/>
  <c r="E12" i="2"/>
  <c r="E7" i="2"/>
  <c r="E5" i="2"/>
  <c r="E4" i="2"/>
  <c r="E3" i="2"/>
  <c r="E2" i="2"/>
  <c r="D24" i="1" l="1"/>
  <c r="D23" i="1"/>
  <c r="D22" i="1" l="1"/>
  <c r="D25" i="1"/>
  <c r="D19" i="1"/>
  <c r="D18" i="1"/>
  <c r="D12" i="1"/>
  <c r="D10" i="1"/>
  <c r="D11" i="1"/>
  <c r="D4" i="1"/>
  <c r="D5" i="1"/>
  <c r="D9" i="1"/>
  <c r="D3" i="1"/>
  <c r="D20" i="1"/>
  <c r="D2" i="1" l="1"/>
  <c r="D7" i="1"/>
  <c r="D16" i="1"/>
  <c r="D15" i="1"/>
  <c r="D14" i="1"/>
</calcChain>
</file>

<file path=xl/sharedStrings.xml><?xml version="1.0" encoding="utf-8"?>
<sst xmlns="http://schemas.openxmlformats.org/spreadsheetml/2006/main" count="274" uniqueCount="173">
  <si>
    <t>Продукты</t>
  </si>
  <si>
    <t>ИТОГО</t>
  </si>
  <si>
    <t xml:space="preserve">Сахарная пудра </t>
  </si>
  <si>
    <t xml:space="preserve">Сахар </t>
  </si>
  <si>
    <t>Сироп глюкозы</t>
  </si>
  <si>
    <t xml:space="preserve">Яйца </t>
  </si>
  <si>
    <t xml:space="preserve">Желтки </t>
  </si>
  <si>
    <t>Пектин NH</t>
  </si>
  <si>
    <t xml:space="preserve">Желатин </t>
  </si>
  <si>
    <t>Молоко 3.2%</t>
  </si>
  <si>
    <t>Сливки 33% Петмол</t>
  </si>
  <si>
    <t xml:space="preserve">Нейтральная глазурь </t>
  </si>
  <si>
    <t>Какао-порошок Extra Brute Cacao Barry</t>
  </si>
  <si>
    <t>Дополнительно:</t>
  </si>
  <si>
    <t>Молочный  шоколад Cacao Barry Ghana 40%  или Cacao Barry Alunga 41%</t>
  </si>
  <si>
    <t xml:space="preserve">Белый шоколад Cacao Barry Zephir 34% </t>
  </si>
  <si>
    <t>Мука миндальная</t>
  </si>
  <si>
    <t>Мука пшеничная Макфа или Лидская в\с</t>
  </si>
  <si>
    <t>Разрыхлитель</t>
  </si>
  <si>
    <t>Растительное масло без запаха</t>
  </si>
  <si>
    <t>Стручок ванили</t>
  </si>
  <si>
    <t>Инвертный сироп (сахар или тримолин)</t>
  </si>
  <si>
    <t>Вафельная крошка</t>
  </si>
  <si>
    <t>Фундучное пралине</t>
  </si>
  <si>
    <t>Паста кофе</t>
  </si>
  <si>
    <t>Пищевые жирорастворимые красители: красный (опционально)</t>
  </si>
  <si>
    <t xml:space="preserve">Кофе залить водой, довести до кипения тщательно размешать. </t>
  </si>
  <si>
    <t xml:space="preserve">Сахар растопить в глубокой сковороде или кастрюле с толстым дном до получения довольно темной карамели (осторожно, не сжечь!). </t>
  </si>
  <si>
    <t>Осторожно, по чуть-чуть, влить кофе в карамель, продолжая мешать до получения однородной жидкости.</t>
  </si>
  <si>
    <t>Уварить несколько минут эту смесь, перелить в герметичную банку и хранить в холодильнике.</t>
  </si>
  <si>
    <t>Шоколадный кекс с</t>
  </si>
  <si>
    <t>Кекс кофе карамель</t>
  </si>
  <si>
    <t>Курага</t>
  </si>
  <si>
    <t>Марципан 50-60%</t>
  </si>
  <si>
    <t>Темный шоколад Barry Callebaut 54%</t>
  </si>
  <si>
    <t>Масло сливочное Брест-литовское или Бабушкина крынка 82-84%</t>
  </si>
  <si>
    <t>Сахар коричневый</t>
  </si>
  <si>
    <t>Ликер кофейный Калуа</t>
  </si>
  <si>
    <t>Молочный шоколад Barry Callebaut 33%</t>
  </si>
  <si>
    <t>Кофейная паста</t>
  </si>
  <si>
    <t>125 г воды</t>
  </si>
  <si>
    <t>125 г сахара</t>
  </si>
  <si>
    <t xml:space="preserve">60 г растворимого кофе </t>
  </si>
  <si>
    <t>Тарт Пастель</t>
  </si>
  <si>
    <t>Малиновый чизкейк</t>
  </si>
  <si>
    <t>Шоколадная</t>
  </si>
  <si>
    <t>миндальные лепестки</t>
  </si>
  <si>
    <t>жемчужный сахар (опционально)</t>
  </si>
  <si>
    <t>Масло сливочное Брест-литовское или Бабушкина крынка не менее 82%</t>
  </si>
  <si>
    <t>Грейпфрут</t>
  </si>
  <si>
    <t>Ликер Куантро</t>
  </si>
  <si>
    <t>Пюре малины</t>
  </si>
  <si>
    <t>Лимонная кислота</t>
  </si>
  <si>
    <t>Криспи клубники/малины (или порошок)</t>
  </si>
  <si>
    <t>Криспи йогурта (можно заменить на криспи малины или опустить)</t>
  </si>
  <si>
    <t>Малина свежая или замороженная</t>
  </si>
  <si>
    <t>Белки</t>
  </si>
  <si>
    <t>Крем чиз  Cremette</t>
  </si>
  <si>
    <t>Сметана 26-30%</t>
  </si>
  <si>
    <t xml:space="preserve">Порошок йогурта </t>
  </si>
  <si>
    <t>Масло нуазетт</t>
  </si>
  <si>
    <t>Мед</t>
  </si>
  <si>
    <t>Свежая малина и микрозелень (опционально)</t>
  </si>
  <si>
    <t>Пищевое золото (опционально)</t>
  </si>
  <si>
    <t>Фисташковая паста</t>
  </si>
  <si>
    <t>Грейпфрут и фисташки несоленые (опционально)</t>
  </si>
  <si>
    <t>Масло нуазетт:</t>
  </si>
  <si>
    <t>Положить пачку масла в сотейник с толстым дном, на низком или среднем огне довести масло до 144С</t>
  </si>
  <si>
    <t>Тщательно процедить через сито и несколько слоев марли.</t>
  </si>
  <si>
    <t>Охладить, переложить в коробку или банку, хранить в холодильнике.</t>
  </si>
  <si>
    <t>Такое масло добавляют в выпечку, жарят на нем (не содержит белковых остатков, поэтому не горит)</t>
  </si>
  <si>
    <t>Шу</t>
  </si>
  <si>
    <t>Пари-брест</t>
  </si>
  <si>
    <t xml:space="preserve">Коричневый сахар </t>
  </si>
  <si>
    <t>Белок яичный</t>
  </si>
  <si>
    <t>Мука пшеничная Макфа или Лидская</t>
  </si>
  <si>
    <t>Мука пшеничная сильная Юника, Манитоба, Нордик (13-15% белка)</t>
  </si>
  <si>
    <t>Крахмал кукурузный</t>
  </si>
  <si>
    <t>Соль</t>
  </si>
  <si>
    <t>Масло сливочное Брест-литовское или Бабушкина крынка</t>
  </si>
  <si>
    <t>Крем чиз Hohland Cremette</t>
  </si>
  <si>
    <t>Пюре клубники</t>
  </si>
  <si>
    <t>Замороженная малина</t>
  </si>
  <si>
    <t>Свежая малина для декора  (опционально)</t>
  </si>
  <si>
    <t>Микрозелень (опционально)</t>
  </si>
  <si>
    <t>Фундук</t>
  </si>
  <si>
    <t xml:space="preserve">Фундучное пралине </t>
  </si>
  <si>
    <t xml:space="preserve">Фундучная паста </t>
  </si>
  <si>
    <t>Пищевое золото</t>
  </si>
  <si>
    <t>Пюре маракуйи</t>
  </si>
  <si>
    <t>Пюре манго</t>
  </si>
  <si>
    <t>Кубики замороженного манго или ананса</t>
  </si>
  <si>
    <t>Пищевые водорастворимые красители: белый (опционально)</t>
  </si>
  <si>
    <t>Какао-бобы дробленые (опционально)</t>
  </si>
  <si>
    <t>Кокосовый эклер</t>
  </si>
  <si>
    <t>Малиновый эклер</t>
  </si>
  <si>
    <t>Пюре кокоса</t>
  </si>
  <si>
    <t>Кокосовая стружка мелкая</t>
  </si>
  <si>
    <t>Агар-агар</t>
  </si>
  <si>
    <t>упаковка</t>
  </si>
  <si>
    <t>Бриошь</t>
  </si>
  <si>
    <t>Круассан</t>
  </si>
  <si>
    <t>Даниш</t>
  </si>
  <si>
    <t>Пан о шоколя</t>
  </si>
  <si>
    <t>Дрожжи свежие</t>
  </si>
  <si>
    <t xml:space="preserve">Фисташковая паста </t>
  </si>
  <si>
    <t>Белый шоколад Cacao Barry Zephir 34% (можно заменить на другой)</t>
  </si>
  <si>
    <t>Фисташки несоленые очищенные</t>
  </si>
  <si>
    <t>Вишня без косточки</t>
  </si>
  <si>
    <t>Амаретто</t>
  </si>
  <si>
    <t>Миндальные лепестки</t>
  </si>
  <si>
    <t>Инвертный сахар (тримолин)</t>
  </si>
  <si>
    <t>Масло сливочное для слоения President или другое</t>
  </si>
  <si>
    <t>Термостабильные шоколадные палочки</t>
  </si>
  <si>
    <t>14шт</t>
  </si>
  <si>
    <t>Нарезная конфета пекан</t>
  </si>
  <si>
    <t>Трюфель классический</t>
  </si>
  <si>
    <t>Трюфель фисташковый</t>
  </si>
  <si>
    <t>Шоколадка</t>
  </si>
  <si>
    <t>Шоколадный декор</t>
  </si>
  <si>
    <t>Конфета Банана Сплит</t>
  </si>
  <si>
    <t>Конфета малиновый чизкейк</t>
  </si>
  <si>
    <t>Пюре банана</t>
  </si>
  <si>
    <t>Пюре ананаса</t>
  </si>
  <si>
    <t>Декстроза</t>
  </si>
  <si>
    <t>Сорбитол</t>
  </si>
  <si>
    <t xml:space="preserve">Молочный  шоколад Cacao Barry Ghana 40%  </t>
  </si>
  <si>
    <t>Какао-масло</t>
  </si>
  <si>
    <t>Ром темный</t>
  </si>
  <si>
    <t>Пищевые жирорастворимые красители: белый, желтый, черный, красный (опционально)</t>
  </si>
  <si>
    <t>Ликер малиновый</t>
  </si>
  <si>
    <t>Сливочный сыр Cremette</t>
  </si>
  <si>
    <t>Йогуртный порошок</t>
  </si>
  <si>
    <t>Пралине пекан</t>
  </si>
  <si>
    <t xml:space="preserve">Молочный  шоколад Cacao Barry Alungaa 41%  </t>
  </si>
  <si>
    <t xml:space="preserve">Темный шоколад Cacao Barry Extra Bitter 64% </t>
  </si>
  <si>
    <t>Пекан</t>
  </si>
  <si>
    <t>Клюква сушеная</t>
  </si>
  <si>
    <t>Фисташка несоленая очищенная</t>
  </si>
  <si>
    <t>Криспи малины (опционально)</t>
  </si>
  <si>
    <t>Апельсиновый цукаты</t>
  </si>
  <si>
    <t>Апельсин</t>
  </si>
  <si>
    <t>Темный недорогой шоколад для декора (кондитерский в калетах)</t>
  </si>
  <si>
    <t>Белый недорогой шоколад для декора (кондитерский в калетах)</t>
  </si>
  <si>
    <t>Сливки 33-35%</t>
  </si>
  <si>
    <t>Желтки</t>
  </si>
  <si>
    <t>Стручки ванили или ванильная паста (опционально)</t>
  </si>
  <si>
    <t>Малина для декора свежая</t>
  </si>
  <si>
    <t>Мука кукурузная</t>
  </si>
  <si>
    <t>Соль (флер де сель или морская некрупная)</t>
  </si>
  <si>
    <t>Сухое молоко Беллакт 26%</t>
  </si>
  <si>
    <t>Апельсиновый ликер Куантро (или Гранд Мариньер)</t>
  </si>
  <si>
    <t>Темный шоколад Barry Callebaut 70%</t>
  </si>
  <si>
    <t>Какао масло</t>
  </si>
  <si>
    <t>Манго чизкейк</t>
  </si>
  <si>
    <t>Цитрусовое</t>
  </si>
  <si>
    <t>Мечта поэта</t>
  </si>
  <si>
    <t>Щелкунчик</t>
  </si>
  <si>
    <t>Порошок йогурта</t>
  </si>
  <si>
    <t>Пюре или сок лимона</t>
  </si>
  <si>
    <t>Альбумин</t>
  </si>
  <si>
    <t>Кокосовая стружка</t>
  </si>
  <si>
    <t>Пюре или сок лайма</t>
  </si>
  <si>
    <t>Пюре юдзу (или в равных пропорциях лимон, лайм, мандарин смешать)</t>
  </si>
  <si>
    <t>Сухое молоко 26%</t>
  </si>
  <si>
    <t>Пищевые водорастворимые красители: белый, желтый(опционально)</t>
  </si>
  <si>
    <t>Клубника свежая или замороженная</t>
  </si>
  <si>
    <t>Лимон</t>
  </si>
  <si>
    <t>Листовой зеленый чай с жасином хорошего качества</t>
  </si>
  <si>
    <t>Клубника, микрозелень, маршмеллоу, желе для декора (опционально)</t>
  </si>
  <si>
    <t>Какао бобы очищенные</t>
  </si>
  <si>
    <t>Фундучная паста</t>
  </si>
  <si>
    <t>Ингредиенты ожидаются чуть позже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</si>
</sst>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/>
    <xf numFmtId="164" fontId="0" fillId="0" borderId="3" xfId="0" applyNumberFormat="1" applyBorder="1"/>
    <xf numFmtId="0" fontId="0" fillId="0" borderId="12" xfId="0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vertical="center"/>
    </xf>
    <xf numFmtId="0" fontId="1" fillId="0" borderId="9" xfId="0" applyFont="1" applyBorder="1"/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6" fontId="0" fillId="0" borderId="3" xfId="0" applyNumberFormat="1" applyBorder="1"/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workbookViewId="0">
      <selection activeCell="B13" sqref="B13"/>
    </sheetView>
  </sheetViews>
  <sheetFormatPr defaultRowHeight="14.4" x14ac:dyDescent="0.3"/>
  <cols>
    <col min="1" max="1" width="90.5546875" bestFit="1" customWidth="1"/>
    <col min="2" max="2" width="20.5546875" bestFit="1" customWidth="1"/>
    <col min="3" max="3" width="21.109375" bestFit="1" customWidth="1"/>
  </cols>
  <sheetData>
    <row r="1" spans="1:4" ht="15" thickBot="1" x14ac:dyDescent="0.35">
      <c r="A1" s="15" t="s">
        <v>0</v>
      </c>
      <c r="B1" s="13" t="s">
        <v>30</v>
      </c>
      <c r="C1" s="12" t="s">
        <v>31</v>
      </c>
      <c r="D1" s="14" t="s">
        <v>1</v>
      </c>
    </row>
    <row r="2" spans="1:4" x14ac:dyDescent="0.3">
      <c r="A2" s="1" t="s">
        <v>3</v>
      </c>
      <c r="B2" s="4">
        <v>85</v>
      </c>
      <c r="C2" s="2">
        <v>100</v>
      </c>
      <c r="D2" s="5">
        <f>SUM(B2:C2)</f>
        <v>185</v>
      </c>
    </row>
    <row r="3" spans="1:4" x14ac:dyDescent="0.3">
      <c r="A3" s="1" t="s">
        <v>4</v>
      </c>
      <c r="B3" s="3"/>
      <c r="C3" s="2">
        <v>32</v>
      </c>
      <c r="D3" s="5">
        <f>SUM(B3:C3)</f>
        <v>32</v>
      </c>
    </row>
    <row r="4" spans="1:4" x14ac:dyDescent="0.3">
      <c r="A4" s="1" t="s">
        <v>21</v>
      </c>
      <c r="B4" s="3"/>
      <c r="C4" s="2">
        <v>10</v>
      </c>
      <c r="D4" s="5">
        <f>SUM(B4:C4)</f>
        <v>10</v>
      </c>
    </row>
    <row r="5" spans="1:4" x14ac:dyDescent="0.3">
      <c r="A5" s="1" t="s">
        <v>36</v>
      </c>
      <c r="B5" s="3"/>
      <c r="C5" s="2">
        <v>60</v>
      </c>
      <c r="D5" s="5">
        <f>SUM(B5:C5)</f>
        <v>60</v>
      </c>
    </row>
    <row r="6" spans="1:4" x14ac:dyDescent="0.3">
      <c r="A6" s="1"/>
      <c r="B6" s="3"/>
      <c r="C6" s="2"/>
      <c r="D6" s="5"/>
    </row>
    <row r="7" spans="1:4" x14ac:dyDescent="0.3">
      <c r="A7" s="1" t="s">
        <v>5</v>
      </c>
      <c r="B7" s="4">
        <v>100</v>
      </c>
      <c r="C7" s="2">
        <v>100</v>
      </c>
      <c r="D7" s="5">
        <f>SUM(B7:C7)</f>
        <v>200</v>
      </c>
    </row>
    <row r="8" spans="1:4" x14ac:dyDescent="0.3">
      <c r="A8" s="1"/>
      <c r="B8" s="3"/>
      <c r="C8" s="2"/>
      <c r="D8" s="5"/>
    </row>
    <row r="9" spans="1:4" x14ac:dyDescent="0.3">
      <c r="A9" s="1" t="s">
        <v>17</v>
      </c>
      <c r="B9" s="4">
        <v>90</v>
      </c>
      <c r="C9" s="2">
        <v>100</v>
      </c>
      <c r="D9" s="5">
        <f t="shared" ref="D9:D12" si="0">SUM(B9:C9)</f>
        <v>190</v>
      </c>
    </row>
    <row r="10" spans="1:4" x14ac:dyDescent="0.3">
      <c r="A10" s="1" t="s">
        <v>16</v>
      </c>
      <c r="B10" s="4"/>
      <c r="C10" s="2">
        <v>55</v>
      </c>
      <c r="D10" s="5">
        <f t="shared" si="0"/>
        <v>55</v>
      </c>
    </row>
    <row r="11" spans="1:4" x14ac:dyDescent="0.3">
      <c r="A11" s="1" t="s">
        <v>18</v>
      </c>
      <c r="B11" s="3">
        <v>4</v>
      </c>
      <c r="C11" s="2">
        <v>6</v>
      </c>
      <c r="D11" s="5">
        <f t="shared" si="0"/>
        <v>10</v>
      </c>
    </row>
    <row r="12" spans="1:4" x14ac:dyDescent="0.3">
      <c r="A12" s="6" t="s">
        <v>19</v>
      </c>
      <c r="B12" s="8">
        <v>70</v>
      </c>
      <c r="C12" s="7">
        <v>70</v>
      </c>
      <c r="D12" s="5">
        <f t="shared" si="0"/>
        <v>140</v>
      </c>
    </row>
    <row r="13" spans="1:4" x14ac:dyDescent="0.3">
      <c r="A13" s="6"/>
      <c r="B13" s="8"/>
      <c r="C13" s="7"/>
      <c r="D13" s="5"/>
    </row>
    <row r="14" spans="1:4" x14ac:dyDescent="0.3">
      <c r="A14" s="6" t="s">
        <v>35</v>
      </c>
      <c r="B14" s="9">
        <v>90</v>
      </c>
      <c r="C14" s="7">
        <v>95</v>
      </c>
      <c r="D14" s="5">
        <f t="shared" ref="D14:D16" si="1">SUM(B14:C14)</f>
        <v>185</v>
      </c>
    </row>
    <row r="15" spans="1:4" x14ac:dyDescent="0.3">
      <c r="A15" s="1" t="s">
        <v>9</v>
      </c>
      <c r="B15" s="4">
        <v>75</v>
      </c>
      <c r="C15" s="2"/>
      <c r="D15" s="5">
        <f t="shared" si="1"/>
        <v>75</v>
      </c>
    </row>
    <row r="16" spans="1:4" x14ac:dyDescent="0.3">
      <c r="A16" s="1" t="s">
        <v>10</v>
      </c>
      <c r="B16" s="4"/>
      <c r="C16" s="2">
        <v>180</v>
      </c>
      <c r="D16" s="5">
        <f t="shared" si="1"/>
        <v>180</v>
      </c>
    </row>
    <row r="17" spans="1:4" x14ac:dyDescent="0.3">
      <c r="A17" s="1"/>
      <c r="B17" s="4"/>
      <c r="C17" s="2"/>
      <c r="D17" s="5"/>
    </row>
    <row r="18" spans="1:4" x14ac:dyDescent="0.3">
      <c r="A18" s="1" t="s">
        <v>32</v>
      </c>
      <c r="B18" s="4">
        <v>70</v>
      </c>
      <c r="C18" s="2"/>
      <c r="D18" s="5">
        <f t="shared" ref="D18:D19" si="2">SUM(B18:C18)</f>
        <v>70</v>
      </c>
    </row>
    <row r="19" spans="1:4" x14ac:dyDescent="0.3">
      <c r="A19" s="1" t="s">
        <v>37</v>
      </c>
      <c r="B19" s="4"/>
      <c r="C19" s="2">
        <v>15</v>
      </c>
      <c r="D19" s="5">
        <f t="shared" si="2"/>
        <v>15</v>
      </c>
    </row>
    <row r="20" spans="1:4" x14ac:dyDescent="0.3">
      <c r="A20" s="1" t="s">
        <v>33</v>
      </c>
      <c r="B20" s="4">
        <v>70</v>
      </c>
      <c r="C20" s="2"/>
      <c r="D20" s="5">
        <f t="shared" ref="D20" si="3">SUM(B20:C20)</f>
        <v>70</v>
      </c>
    </row>
    <row r="21" spans="1:4" x14ac:dyDescent="0.3">
      <c r="A21" s="1"/>
      <c r="B21" s="4"/>
      <c r="C21" s="2"/>
      <c r="D21" s="5"/>
    </row>
    <row r="22" spans="1:4" x14ac:dyDescent="0.3">
      <c r="A22" s="1" t="s">
        <v>14</v>
      </c>
      <c r="B22" s="3"/>
      <c r="C22" s="2">
        <v>100</v>
      </c>
      <c r="D22" s="5">
        <f t="shared" ref="D22:D26" si="4">SUM(B22:C22)</f>
        <v>100</v>
      </c>
    </row>
    <row r="23" spans="1:4" x14ac:dyDescent="0.3">
      <c r="A23" s="1" t="s">
        <v>38</v>
      </c>
      <c r="B23" s="3"/>
      <c r="C23" s="2">
        <v>200</v>
      </c>
      <c r="D23" s="5">
        <f t="shared" si="4"/>
        <v>200</v>
      </c>
    </row>
    <row r="24" spans="1:4" x14ac:dyDescent="0.3">
      <c r="A24" s="1" t="s">
        <v>34</v>
      </c>
      <c r="B24" s="3">
        <v>250</v>
      </c>
      <c r="C24" s="2"/>
      <c r="D24" s="5">
        <f t="shared" si="4"/>
        <v>250</v>
      </c>
    </row>
    <row r="25" spans="1:4" x14ac:dyDescent="0.3">
      <c r="A25" s="1" t="s">
        <v>12</v>
      </c>
      <c r="B25" s="3">
        <v>20</v>
      </c>
      <c r="C25" s="2"/>
      <c r="D25" s="5">
        <f t="shared" si="4"/>
        <v>20</v>
      </c>
    </row>
    <row r="26" spans="1:4" ht="15" thickBot="1" x14ac:dyDescent="0.35">
      <c r="A26" s="17" t="s">
        <v>24</v>
      </c>
      <c r="B26" s="18"/>
      <c r="C26" s="19">
        <v>10</v>
      </c>
      <c r="D26" s="20">
        <f t="shared" si="4"/>
        <v>10</v>
      </c>
    </row>
    <row r="27" spans="1:4" x14ac:dyDescent="0.3">
      <c r="A27" s="10" t="s">
        <v>13</v>
      </c>
    </row>
    <row r="28" spans="1:4" x14ac:dyDescent="0.3">
      <c r="A28" s="11" t="s">
        <v>46</v>
      </c>
    </row>
    <row r="29" spans="1:4" x14ac:dyDescent="0.3">
      <c r="A29" s="11" t="s">
        <v>47</v>
      </c>
    </row>
    <row r="30" spans="1:4" x14ac:dyDescent="0.3">
      <c r="A30" s="24"/>
    </row>
    <row r="31" spans="1:4" x14ac:dyDescent="0.3">
      <c r="A31" s="24"/>
    </row>
    <row r="32" spans="1:4" x14ac:dyDescent="0.3">
      <c r="A32" s="24" t="s">
        <v>39</v>
      </c>
    </row>
    <row r="33" spans="1:1" x14ac:dyDescent="0.3">
      <c r="A33" t="s">
        <v>40</v>
      </c>
    </row>
    <row r="34" spans="1:1" x14ac:dyDescent="0.3">
      <c r="A34" t="s">
        <v>41</v>
      </c>
    </row>
    <row r="35" spans="1:1" x14ac:dyDescent="0.3">
      <c r="A35" t="s">
        <v>42</v>
      </c>
    </row>
    <row r="36" spans="1:1" x14ac:dyDescent="0.3">
      <c r="A36" t="s">
        <v>26</v>
      </c>
    </row>
    <row r="37" spans="1:1" x14ac:dyDescent="0.3">
      <c r="A37" t="s">
        <v>27</v>
      </c>
    </row>
    <row r="38" spans="1:1" x14ac:dyDescent="0.3">
      <c r="A38" t="s">
        <v>28</v>
      </c>
    </row>
    <row r="39" spans="1:1" x14ac:dyDescent="0.3">
      <c r="A39" t="s">
        <v>29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workbookViewId="0">
      <selection activeCell="B1" sqref="B1:D1"/>
    </sheetView>
  </sheetViews>
  <sheetFormatPr defaultRowHeight="14.4" x14ac:dyDescent="0.3"/>
  <cols>
    <col min="1" max="1" width="79.6640625" bestFit="1" customWidth="1"/>
    <col min="2" max="2" width="20.5546875" bestFit="1" customWidth="1"/>
    <col min="3" max="3" width="21.109375" bestFit="1" customWidth="1"/>
    <col min="4" max="4" width="20.5546875" bestFit="1" customWidth="1"/>
  </cols>
  <sheetData>
    <row r="1" spans="1:5" ht="15" thickBot="1" x14ac:dyDescent="0.35">
      <c r="A1" s="21" t="s">
        <v>0</v>
      </c>
      <c r="B1" s="13" t="s">
        <v>43</v>
      </c>
      <c r="C1" s="12" t="s">
        <v>44</v>
      </c>
      <c r="D1" s="13" t="s">
        <v>45</v>
      </c>
      <c r="E1" s="14" t="s">
        <v>1</v>
      </c>
    </row>
    <row r="2" spans="1:5" x14ac:dyDescent="0.3">
      <c r="A2" s="6" t="s">
        <v>2</v>
      </c>
      <c r="B2" s="9">
        <v>32</v>
      </c>
      <c r="C2" s="7">
        <v>32</v>
      </c>
      <c r="D2" s="9">
        <v>60</v>
      </c>
      <c r="E2" s="5">
        <f>SUM(B2:D2)</f>
        <v>124</v>
      </c>
    </row>
    <row r="3" spans="1:5" x14ac:dyDescent="0.3">
      <c r="A3" s="1" t="s">
        <v>3</v>
      </c>
      <c r="B3" s="4">
        <v>80</v>
      </c>
      <c r="C3" s="2">
        <v>90</v>
      </c>
      <c r="D3" s="4">
        <v>43</v>
      </c>
      <c r="E3" s="5">
        <f>SUM(B3:D3)</f>
        <v>213</v>
      </c>
    </row>
    <row r="4" spans="1:5" x14ac:dyDescent="0.3">
      <c r="A4" s="1" t="s">
        <v>21</v>
      </c>
      <c r="B4" s="3">
        <v>7</v>
      </c>
      <c r="C4" s="2"/>
      <c r="D4" s="3"/>
      <c r="E4" s="5">
        <f>SUM(B4:D4)</f>
        <v>7</v>
      </c>
    </row>
    <row r="5" spans="1:5" x14ac:dyDescent="0.3">
      <c r="A5" s="1" t="s">
        <v>61</v>
      </c>
      <c r="B5" s="3"/>
      <c r="C5" s="2"/>
      <c r="D5" s="3">
        <v>3</v>
      </c>
      <c r="E5" s="5">
        <f>SUM(B5:D5)</f>
        <v>3</v>
      </c>
    </row>
    <row r="6" spans="1:5" x14ac:dyDescent="0.3">
      <c r="A6" s="1"/>
      <c r="B6" s="3"/>
      <c r="C6" s="2"/>
      <c r="D6" s="3"/>
      <c r="E6" s="5"/>
    </row>
    <row r="7" spans="1:5" x14ac:dyDescent="0.3">
      <c r="A7" s="1" t="s">
        <v>5</v>
      </c>
      <c r="B7" s="4">
        <v>63</v>
      </c>
      <c r="C7" s="2">
        <v>21</v>
      </c>
      <c r="D7" s="4">
        <v>32</v>
      </c>
      <c r="E7" s="5">
        <f>SUM(B7:D7)</f>
        <v>116</v>
      </c>
    </row>
    <row r="8" spans="1:5" x14ac:dyDescent="0.3">
      <c r="A8" s="1" t="s">
        <v>6</v>
      </c>
      <c r="B8" s="4"/>
      <c r="C8" s="2"/>
      <c r="D8" s="3">
        <v>25</v>
      </c>
      <c r="E8" s="5">
        <f>SUM(B8:D8)</f>
        <v>25</v>
      </c>
    </row>
    <row r="9" spans="1:5" x14ac:dyDescent="0.3">
      <c r="A9" s="1" t="s">
        <v>56</v>
      </c>
      <c r="B9" s="4"/>
      <c r="C9" s="2">
        <v>30</v>
      </c>
      <c r="D9" s="3">
        <v>30</v>
      </c>
      <c r="E9" s="5">
        <f>SUM(B9:D9)</f>
        <v>60</v>
      </c>
    </row>
    <row r="10" spans="1:5" x14ac:dyDescent="0.3">
      <c r="A10" s="1"/>
      <c r="B10" s="3"/>
      <c r="C10" s="2"/>
      <c r="D10" s="3"/>
      <c r="E10" s="5"/>
    </row>
    <row r="11" spans="1:5" x14ac:dyDescent="0.3">
      <c r="A11" s="1" t="s">
        <v>17</v>
      </c>
      <c r="B11" s="4">
        <f>135+12</f>
        <v>147</v>
      </c>
      <c r="C11" s="2">
        <v>105</v>
      </c>
      <c r="D11" s="4">
        <v>161</v>
      </c>
      <c r="E11" s="5">
        <f t="shared" ref="E11:E16" si="0">SUM(B11:D11)</f>
        <v>413</v>
      </c>
    </row>
    <row r="12" spans="1:5" x14ac:dyDescent="0.3">
      <c r="A12" s="1" t="s">
        <v>16</v>
      </c>
      <c r="B12" s="4">
        <v>25</v>
      </c>
      <c r="C12" s="2">
        <v>10</v>
      </c>
      <c r="D12" s="4">
        <v>12</v>
      </c>
      <c r="E12" s="5">
        <f t="shared" si="0"/>
        <v>47</v>
      </c>
    </row>
    <row r="13" spans="1:5" x14ac:dyDescent="0.3">
      <c r="A13" s="1" t="s">
        <v>7</v>
      </c>
      <c r="B13" s="25">
        <v>1.5</v>
      </c>
      <c r="C13" s="2">
        <v>1.5</v>
      </c>
      <c r="D13" s="16"/>
      <c r="E13" s="5">
        <f t="shared" si="0"/>
        <v>3</v>
      </c>
    </row>
    <row r="14" spans="1:5" x14ac:dyDescent="0.3">
      <c r="A14" s="1" t="s">
        <v>52</v>
      </c>
      <c r="B14" s="4">
        <v>1</v>
      </c>
      <c r="C14" s="2">
        <v>1</v>
      </c>
      <c r="D14" s="16"/>
      <c r="E14" s="5">
        <f t="shared" si="0"/>
        <v>2</v>
      </c>
    </row>
    <row r="15" spans="1:5" x14ac:dyDescent="0.3">
      <c r="A15" s="1" t="s">
        <v>8</v>
      </c>
      <c r="B15" s="4">
        <v>2</v>
      </c>
      <c r="C15" s="2">
        <v>1</v>
      </c>
      <c r="D15" s="2">
        <v>2.2999999999999998</v>
      </c>
      <c r="E15" s="5">
        <f t="shared" si="0"/>
        <v>5.3</v>
      </c>
    </row>
    <row r="16" spans="1:5" x14ac:dyDescent="0.3">
      <c r="A16" s="6" t="s">
        <v>19</v>
      </c>
      <c r="B16" s="8"/>
      <c r="C16" s="7">
        <v>5</v>
      </c>
      <c r="D16" s="8"/>
      <c r="E16" s="5">
        <f t="shared" si="0"/>
        <v>5</v>
      </c>
    </row>
    <row r="17" spans="1:5" x14ac:dyDescent="0.3">
      <c r="A17" s="6"/>
      <c r="B17" s="8"/>
      <c r="C17" s="7"/>
      <c r="D17" s="8"/>
      <c r="E17" s="5"/>
    </row>
    <row r="18" spans="1:5" x14ac:dyDescent="0.3">
      <c r="A18" s="6" t="s">
        <v>48</v>
      </c>
      <c r="B18" s="9">
        <v>145</v>
      </c>
      <c r="C18" s="7">
        <v>50</v>
      </c>
      <c r="D18" s="9">
        <v>75</v>
      </c>
      <c r="E18" s="5">
        <f t="shared" ref="E18:E25" si="1">SUM(B18:D18)</f>
        <v>270</v>
      </c>
    </row>
    <row r="19" spans="1:5" x14ac:dyDescent="0.3">
      <c r="A19" s="6" t="s">
        <v>60</v>
      </c>
      <c r="B19" s="9"/>
      <c r="C19" s="7"/>
      <c r="D19" s="9">
        <v>18</v>
      </c>
      <c r="E19" s="5">
        <f t="shared" si="1"/>
        <v>18</v>
      </c>
    </row>
    <row r="20" spans="1:5" x14ac:dyDescent="0.3">
      <c r="A20" s="1" t="s">
        <v>9</v>
      </c>
      <c r="B20" s="4"/>
      <c r="C20" s="2"/>
      <c r="D20" s="4">
        <v>50</v>
      </c>
      <c r="E20" s="5">
        <f t="shared" si="1"/>
        <v>50</v>
      </c>
    </row>
    <row r="21" spans="1:5" x14ac:dyDescent="0.3">
      <c r="A21" s="1" t="s">
        <v>10</v>
      </c>
      <c r="B21" s="4">
        <v>150</v>
      </c>
      <c r="C21" s="2">
        <v>75</v>
      </c>
      <c r="D21" s="3">
        <v>240</v>
      </c>
      <c r="E21" s="5">
        <f t="shared" si="1"/>
        <v>465</v>
      </c>
    </row>
    <row r="22" spans="1:5" x14ac:dyDescent="0.3">
      <c r="A22" s="1" t="s">
        <v>57</v>
      </c>
      <c r="B22" s="4"/>
      <c r="C22" s="2">
        <v>60</v>
      </c>
      <c r="D22" s="3"/>
      <c r="E22" s="5">
        <f t="shared" si="1"/>
        <v>60</v>
      </c>
    </row>
    <row r="23" spans="1:5" x14ac:dyDescent="0.3">
      <c r="A23" s="1" t="s">
        <v>59</v>
      </c>
      <c r="B23" s="3"/>
      <c r="C23" s="2">
        <v>6</v>
      </c>
      <c r="D23" s="3"/>
      <c r="E23" s="5">
        <f t="shared" si="1"/>
        <v>6</v>
      </c>
    </row>
    <row r="24" spans="1:5" x14ac:dyDescent="0.3">
      <c r="A24" s="1" t="s">
        <v>58</v>
      </c>
      <c r="B24" s="3"/>
      <c r="C24" s="2">
        <v>25</v>
      </c>
      <c r="D24" s="3"/>
      <c r="E24" s="5">
        <f t="shared" si="1"/>
        <v>25</v>
      </c>
    </row>
    <row r="25" spans="1:5" x14ac:dyDescent="0.3">
      <c r="A25" s="1" t="s">
        <v>20</v>
      </c>
      <c r="B25" s="3"/>
      <c r="C25" s="2">
        <v>0.5</v>
      </c>
      <c r="D25" s="3"/>
      <c r="E25" s="5">
        <f t="shared" si="1"/>
        <v>0.5</v>
      </c>
    </row>
    <row r="26" spans="1:5" x14ac:dyDescent="0.3">
      <c r="A26" s="1"/>
      <c r="B26" s="4"/>
      <c r="C26" s="2"/>
      <c r="D26" s="3"/>
      <c r="E26" s="5"/>
    </row>
    <row r="27" spans="1:5" x14ac:dyDescent="0.3">
      <c r="A27" s="1" t="s">
        <v>51</v>
      </c>
      <c r="B27" s="4">
        <v>75</v>
      </c>
      <c r="C27" s="2">
        <v>180</v>
      </c>
      <c r="D27" s="3"/>
      <c r="E27" s="5">
        <f t="shared" ref="E27:E31" si="2">SUM(B27:D27)</f>
        <v>255</v>
      </c>
    </row>
    <row r="28" spans="1:5" x14ac:dyDescent="0.3">
      <c r="A28" s="1" t="s">
        <v>55</v>
      </c>
      <c r="B28" s="3"/>
      <c r="C28" s="2">
        <v>25</v>
      </c>
      <c r="D28" s="3"/>
      <c r="E28" s="5">
        <f t="shared" si="2"/>
        <v>25</v>
      </c>
    </row>
    <row r="29" spans="1:5" x14ac:dyDescent="0.3">
      <c r="A29" s="1" t="s">
        <v>53</v>
      </c>
      <c r="B29" s="3"/>
      <c r="C29" s="2">
        <v>4</v>
      </c>
      <c r="D29" s="3"/>
      <c r="E29" s="5">
        <f t="shared" si="2"/>
        <v>4</v>
      </c>
    </row>
    <row r="30" spans="1:5" x14ac:dyDescent="0.3">
      <c r="A30" s="1" t="s">
        <v>54</v>
      </c>
      <c r="B30" s="3"/>
      <c r="C30" s="2">
        <v>5</v>
      </c>
      <c r="D30" s="3"/>
      <c r="E30" s="5">
        <f t="shared" si="2"/>
        <v>5</v>
      </c>
    </row>
    <row r="31" spans="1:5" x14ac:dyDescent="0.3">
      <c r="A31" s="1" t="s">
        <v>49</v>
      </c>
      <c r="B31" s="4">
        <v>1</v>
      </c>
      <c r="C31" s="2"/>
      <c r="D31" s="3"/>
      <c r="E31" s="5">
        <f t="shared" si="2"/>
        <v>1</v>
      </c>
    </row>
    <row r="32" spans="1:5" x14ac:dyDescent="0.3">
      <c r="A32" s="1"/>
      <c r="B32" s="3"/>
      <c r="C32" s="2"/>
      <c r="D32" s="3"/>
      <c r="E32" s="5"/>
    </row>
    <row r="33" spans="1:5" x14ac:dyDescent="0.3">
      <c r="A33" s="1" t="s">
        <v>11</v>
      </c>
      <c r="B33" s="4"/>
      <c r="C33" s="2">
        <v>30</v>
      </c>
      <c r="D33" s="3"/>
      <c r="E33" s="5">
        <f>SUM(B33:D33)</f>
        <v>30</v>
      </c>
    </row>
    <row r="34" spans="1:5" x14ac:dyDescent="0.3">
      <c r="A34" s="1" t="s">
        <v>50</v>
      </c>
      <c r="B34" s="4">
        <v>5</v>
      </c>
      <c r="C34" s="2"/>
      <c r="D34" s="3"/>
      <c r="E34" s="5">
        <f>SUM(B34:D34)</f>
        <v>5</v>
      </c>
    </row>
    <row r="35" spans="1:5" x14ac:dyDescent="0.3">
      <c r="A35" s="1"/>
      <c r="B35" s="4"/>
      <c r="C35" s="2"/>
      <c r="D35" s="3"/>
      <c r="E35" s="5"/>
    </row>
    <row r="36" spans="1:5" x14ac:dyDescent="0.3">
      <c r="A36" s="1" t="s">
        <v>22</v>
      </c>
      <c r="B36" s="4"/>
      <c r="C36" s="2">
        <v>5</v>
      </c>
      <c r="D36" s="3"/>
      <c r="E36" s="5">
        <f t="shared" ref="E36:E38" si="3">SUM(B36:D36)</f>
        <v>5</v>
      </c>
    </row>
    <row r="37" spans="1:5" x14ac:dyDescent="0.3">
      <c r="A37" s="1" t="s">
        <v>23</v>
      </c>
      <c r="B37" s="4"/>
      <c r="C37" s="2"/>
      <c r="D37" s="3">
        <v>15</v>
      </c>
      <c r="E37" s="5">
        <f t="shared" si="3"/>
        <v>15</v>
      </c>
    </row>
    <row r="38" spans="1:5" x14ac:dyDescent="0.3">
      <c r="A38" s="1" t="s">
        <v>64</v>
      </c>
      <c r="B38" s="3">
        <v>10</v>
      </c>
      <c r="C38" s="2"/>
      <c r="D38" s="3"/>
      <c r="E38" s="5">
        <f t="shared" si="3"/>
        <v>10</v>
      </c>
    </row>
    <row r="39" spans="1:5" x14ac:dyDescent="0.3">
      <c r="A39" s="1"/>
      <c r="B39" s="4"/>
      <c r="C39" s="2"/>
      <c r="D39" s="3"/>
      <c r="E39" s="5"/>
    </row>
    <row r="40" spans="1:5" x14ac:dyDescent="0.3">
      <c r="A40" s="1" t="s">
        <v>14</v>
      </c>
      <c r="B40" s="3"/>
      <c r="C40" s="2"/>
      <c r="D40" s="3">
        <v>80</v>
      </c>
      <c r="E40" s="5">
        <f t="shared" ref="E40:E42" si="4">SUM(B40:D40)</f>
        <v>80</v>
      </c>
    </row>
    <row r="41" spans="1:5" x14ac:dyDescent="0.3">
      <c r="A41" s="1" t="s">
        <v>15</v>
      </c>
      <c r="B41" s="3">
        <v>35</v>
      </c>
      <c r="C41" s="2">
        <v>125</v>
      </c>
      <c r="D41" s="3">
        <v>40</v>
      </c>
      <c r="E41" s="5">
        <f t="shared" si="4"/>
        <v>200</v>
      </c>
    </row>
    <row r="42" spans="1:5" ht="15" thickBot="1" x14ac:dyDescent="0.35">
      <c r="A42" s="17" t="s">
        <v>12</v>
      </c>
      <c r="B42" s="18"/>
      <c r="C42" s="19"/>
      <c r="D42" s="18">
        <v>30</v>
      </c>
      <c r="E42" s="20">
        <f t="shared" si="4"/>
        <v>30</v>
      </c>
    </row>
    <row r="43" spans="1:5" x14ac:dyDescent="0.3">
      <c r="A43" s="22" t="s">
        <v>13</v>
      </c>
    </row>
    <row r="44" spans="1:5" x14ac:dyDescent="0.3">
      <c r="A44" s="23" t="s">
        <v>62</v>
      </c>
    </row>
    <row r="45" spans="1:5" x14ac:dyDescent="0.3">
      <c r="A45" s="23" t="s">
        <v>25</v>
      </c>
    </row>
    <row r="46" spans="1:5" x14ac:dyDescent="0.3">
      <c r="A46" s="23" t="s">
        <v>63</v>
      </c>
    </row>
    <row r="47" spans="1:5" x14ac:dyDescent="0.3">
      <c r="A47" s="23" t="s">
        <v>65</v>
      </c>
    </row>
    <row r="49" spans="1:1" x14ac:dyDescent="0.3">
      <c r="A49" s="26" t="s">
        <v>66</v>
      </c>
    </row>
    <row r="50" spans="1:1" x14ac:dyDescent="0.3">
      <c r="A50" s="23" t="s">
        <v>67</v>
      </c>
    </row>
    <row r="51" spans="1:1" x14ac:dyDescent="0.3">
      <c r="A51" s="23" t="s">
        <v>68</v>
      </c>
    </row>
    <row r="52" spans="1:1" x14ac:dyDescent="0.3">
      <c r="A52" s="23" t="s">
        <v>69</v>
      </c>
    </row>
    <row r="53" spans="1:1" x14ac:dyDescent="0.3">
      <c r="A53" s="23" t="s">
        <v>70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0469D-34B7-439A-89F6-76AEEDADB278}">
  <dimension ref="A1:F47"/>
  <sheetViews>
    <sheetView workbookViewId="0">
      <selection activeCell="B1" sqref="B1:E1"/>
    </sheetView>
  </sheetViews>
  <sheetFormatPr defaultRowHeight="14.4" x14ac:dyDescent="0.3"/>
  <cols>
    <col min="1" max="1" width="64.44140625" bestFit="1" customWidth="1"/>
    <col min="2" max="2" width="12" customWidth="1"/>
    <col min="3" max="3" width="12.21875" customWidth="1"/>
    <col min="4" max="4" width="18.88671875" bestFit="1" customWidth="1"/>
    <col min="5" max="5" width="18.44140625" bestFit="1" customWidth="1"/>
  </cols>
  <sheetData>
    <row r="1" spans="1:6" ht="15" thickBot="1" x14ac:dyDescent="0.35">
      <c r="A1" s="21" t="s">
        <v>0</v>
      </c>
      <c r="B1" s="12" t="s">
        <v>71</v>
      </c>
      <c r="C1" s="13" t="s">
        <v>72</v>
      </c>
      <c r="D1" s="13" t="s">
        <v>94</v>
      </c>
      <c r="E1" s="13" t="s">
        <v>95</v>
      </c>
      <c r="F1" s="14" t="s">
        <v>1</v>
      </c>
    </row>
    <row r="2" spans="1:6" x14ac:dyDescent="0.3">
      <c r="A2" s="6" t="s">
        <v>2</v>
      </c>
      <c r="B2" s="7"/>
      <c r="C2" s="9"/>
      <c r="D2" s="9"/>
      <c r="E2" s="9"/>
      <c r="F2" s="5">
        <f>SUM(B2:E2)</f>
        <v>0</v>
      </c>
    </row>
    <row r="3" spans="1:6" x14ac:dyDescent="0.3">
      <c r="A3" s="1" t="s">
        <v>3</v>
      </c>
      <c r="B3" s="2">
        <v>95</v>
      </c>
      <c r="C3" s="4">
        <f>8+165</f>
        <v>173</v>
      </c>
      <c r="D3" s="4">
        <f>78+135</f>
        <v>213</v>
      </c>
      <c r="E3" s="4">
        <f>133+105</f>
        <v>238</v>
      </c>
      <c r="F3" s="5">
        <f>SUM(B3:E3)</f>
        <v>719</v>
      </c>
    </row>
    <row r="4" spans="1:6" x14ac:dyDescent="0.3">
      <c r="A4" s="1" t="s">
        <v>73</v>
      </c>
      <c r="B4" s="2">
        <v>30</v>
      </c>
      <c r="C4" s="4">
        <v>72</v>
      </c>
      <c r="D4" s="4"/>
      <c r="E4" s="4">
        <v>30</v>
      </c>
      <c r="F4" s="5">
        <f>SUM(B4:E4)</f>
        <v>132</v>
      </c>
    </row>
    <row r="5" spans="1:6" x14ac:dyDescent="0.3">
      <c r="A5" s="1"/>
      <c r="B5" s="2"/>
      <c r="C5" s="3"/>
      <c r="D5" s="3"/>
      <c r="E5" s="3"/>
      <c r="F5" s="5"/>
    </row>
    <row r="6" spans="1:6" x14ac:dyDescent="0.3">
      <c r="A6" s="1" t="s">
        <v>5</v>
      </c>
      <c r="B6" s="2">
        <v>60</v>
      </c>
      <c r="C6" s="4">
        <v>250</v>
      </c>
      <c r="D6" s="4">
        <v>250</v>
      </c>
      <c r="E6" s="4">
        <v>250</v>
      </c>
      <c r="F6" s="5">
        <f>SUM(B6:E6)</f>
        <v>810</v>
      </c>
    </row>
    <row r="7" spans="1:6" x14ac:dyDescent="0.3">
      <c r="A7" s="1" t="s">
        <v>6</v>
      </c>
      <c r="B7" s="2">
        <v>35</v>
      </c>
      <c r="C7" s="3">
        <v>75</v>
      </c>
      <c r="D7" s="4">
        <v>100</v>
      </c>
      <c r="E7" s="4">
        <v>56</v>
      </c>
      <c r="F7" s="5">
        <f>SUM(B7:E7)</f>
        <v>266</v>
      </c>
    </row>
    <row r="8" spans="1:6" x14ac:dyDescent="0.3">
      <c r="A8" s="1" t="s">
        <v>74</v>
      </c>
      <c r="B8" s="2"/>
      <c r="C8" s="3">
        <v>10</v>
      </c>
      <c r="D8" s="3"/>
      <c r="E8" s="3"/>
      <c r="F8" s="5">
        <f>SUM(B8:E8)</f>
        <v>10</v>
      </c>
    </row>
    <row r="9" spans="1:6" x14ac:dyDescent="0.3">
      <c r="A9" s="1"/>
      <c r="B9" s="2"/>
      <c r="C9" s="3"/>
      <c r="D9" s="3"/>
      <c r="E9" s="3"/>
      <c r="F9" s="5"/>
    </row>
    <row r="10" spans="1:6" x14ac:dyDescent="0.3">
      <c r="A10" s="1" t="s">
        <v>75</v>
      </c>
      <c r="B10" s="2">
        <v>55</v>
      </c>
      <c r="C10" s="4">
        <f>150+65</f>
        <v>215</v>
      </c>
      <c r="D10" s="4">
        <v>75</v>
      </c>
      <c r="E10" s="4">
        <v>75</v>
      </c>
      <c r="F10" s="5">
        <f t="shared" ref="F10:F17" si="0">SUM(B10:E10)</f>
        <v>420</v>
      </c>
    </row>
    <row r="11" spans="1:6" x14ac:dyDescent="0.3">
      <c r="A11" s="1" t="s">
        <v>76</v>
      </c>
      <c r="B11" s="2"/>
      <c r="C11" s="4"/>
      <c r="D11" s="4">
        <v>75</v>
      </c>
      <c r="E11" s="4">
        <v>75</v>
      </c>
      <c r="F11" s="5">
        <f t="shared" si="0"/>
        <v>150</v>
      </c>
    </row>
    <row r="12" spans="1:6" x14ac:dyDescent="0.3">
      <c r="A12" s="1" t="s">
        <v>77</v>
      </c>
      <c r="B12" s="2"/>
      <c r="C12" s="3">
        <v>38</v>
      </c>
      <c r="D12" s="3">
        <v>45</v>
      </c>
      <c r="E12" s="3">
        <v>25</v>
      </c>
      <c r="F12" s="5">
        <f t="shared" si="0"/>
        <v>108</v>
      </c>
    </row>
    <row r="13" spans="1:6" x14ac:dyDescent="0.3">
      <c r="A13" s="1" t="s">
        <v>52</v>
      </c>
      <c r="B13" s="2">
        <v>1</v>
      </c>
      <c r="C13" s="3"/>
      <c r="D13" s="3"/>
      <c r="E13" s="3"/>
      <c r="F13" s="5"/>
    </row>
    <row r="14" spans="1:6" x14ac:dyDescent="0.3">
      <c r="A14" s="1" t="s">
        <v>7</v>
      </c>
      <c r="B14" s="2">
        <v>4</v>
      </c>
      <c r="C14" s="3"/>
      <c r="D14" s="4"/>
      <c r="E14" s="4">
        <v>5</v>
      </c>
      <c r="F14" s="5">
        <f t="shared" si="0"/>
        <v>9</v>
      </c>
    </row>
    <row r="15" spans="1:6" x14ac:dyDescent="0.3">
      <c r="A15" s="1" t="s">
        <v>98</v>
      </c>
      <c r="B15" s="2"/>
      <c r="C15" s="3"/>
      <c r="D15" s="4"/>
      <c r="E15" s="4">
        <v>4</v>
      </c>
      <c r="F15" s="5">
        <f t="shared" si="0"/>
        <v>4</v>
      </c>
    </row>
    <row r="16" spans="1:6" x14ac:dyDescent="0.3">
      <c r="A16" s="1" t="s">
        <v>8</v>
      </c>
      <c r="B16" s="2">
        <v>2</v>
      </c>
      <c r="C16" s="3">
        <v>5.5</v>
      </c>
      <c r="D16" s="3">
        <v>10</v>
      </c>
      <c r="E16" s="4">
        <v>5</v>
      </c>
      <c r="F16" s="5">
        <f t="shared" si="0"/>
        <v>22.5</v>
      </c>
    </row>
    <row r="17" spans="1:6" x14ac:dyDescent="0.3">
      <c r="A17" s="1" t="s">
        <v>78</v>
      </c>
      <c r="B17" s="2">
        <v>1</v>
      </c>
      <c r="C17" s="3">
        <f>2+2.5</f>
        <v>4.5</v>
      </c>
      <c r="D17" s="3">
        <v>2</v>
      </c>
      <c r="E17" s="3">
        <v>2</v>
      </c>
      <c r="F17" s="5">
        <f t="shared" si="0"/>
        <v>9.5</v>
      </c>
    </row>
    <row r="18" spans="1:6" x14ac:dyDescent="0.3">
      <c r="A18" s="6"/>
      <c r="B18" s="7"/>
      <c r="C18" s="8"/>
      <c r="D18" s="8"/>
      <c r="E18" s="8"/>
      <c r="F18" s="5"/>
    </row>
    <row r="19" spans="1:6" x14ac:dyDescent="0.3">
      <c r="A19" s="6" t="s">
        <v>79</v>
      </c>
      <c r="B19" s="7">
        <v>53</v>
      </c>
      <c r="C19" s="9">
        <f>110+60+225</f>
        <v>395</v>
      </c>
      <c r="D19" s="9">
        <v>195</v>
      </c>
      <c r="E19" s="9">
        <v>215</v>
      </c>
      <c r="F19" s="5">
        <f>SUM(B19:E19)</f>
        <v>858</v>
      </c>
    </row>
    <row r="20" spans="1:6" x14ac:dyDescent="0.3">
      <c r="A20" s="1" t="s">
        <v>9</v>
      </c>
      <c r="B20" s="2">
        <v>65</v>
      </c>
      <c r="C20" s="4">
        <f>130+480</f>
        <v>610</v>
      </c>
      <c r="D20" s="4">
        <v>130</v>
      </c>
      <c r="E20" s="4"/>
      <c r="F20" s="5">
        <f>SUM(B20:E20)</f>
        <v>805</v>
      </c>
    </row>
    <row r="21" spans="1:6" x14ac:dyDescent="0.3">
      <c r="A21" s="1" t="s">
        <v>10</v>
      </c>
      <c r="B21" s="2">
        <v>175</v>
      </c>
      <c r="C21" s="3"/>
      <c r="D21" s="4">
        <v>250</v>
      </c>
      <c r="E21" s="4"/>
      <c r="F21" s="5">
        <f>SUM(B21:E21)</f>
        <v>425</v>
      </c>
    </row>
    <row r="22" spans="1:6" x14ac:dyDescent="0.3">
      <c r="A22" s="1"/>
      <c r="B22" s="2"/>
      <c r="C22" s="3"/>
      <c r="D22" s="4"/>
      <c r="E22" s="4"/>
      <c r="F22" s="5"/>
    </row>
    <row r="23" spans="1:6" x14ac:dyDescent="0.3">
      <c r="A23" s="1" t="s">
        <v>91</v>
      </c>
      <c r="B23" s="2">
        <v>45</v>
      </c>
      <c r="C23" s="3"/>
      <c r="D23" s="4"/>
      <c r="E23" s="4"/>
      <c r="F23" s="5">
        <f t="shared" ref="F23:F30" si="1">SUM(B23:E23)</f>
        <v>45</v>
      </c>
    </row>
    <row r="24" spans="1:6" x14ac:dyDescent="0.3">
      <c r="A24" s="1" t="s">
        <v>51</v>
      </c>
      <c r="B24" s="2"/>
      <c r="C24" s="3"/>
      <c r="D24" s="4"/>
      <c r="E24" s="4">
        <v>675</v>
      </c>
      <c r="F24" s="5">
        <f t="shared" si="1"/>
        <v>675</v>
      </c>
    </row>
    <row r="25" spans="1:6" x14ac:dyDescent="0.3">
      <c r="A25" s="1" t="s">
        <v>90</v>
      </c>
      <c r="B25" s="2">
        <v>105</v>
      </c>
      <c r="C25" s="3"/>
      <c r="D25" s="3"/>
      <c r="E25" s="3"/>
      <c r="F25" s="5">
        <f t="shared" si="1"/>
        <v>105</v>
      </c>
    </row>
    <row r="26" spans="1:6" x14ac:dyDescent="0.3">
      <c r="A26" s="1" t="s">
        <v>89</v>
      </c>
      <c r="B26" s="2">
        <v>50</v>
      </c>
      <c r="C26" s="3"/>
      <c r="D26" s="3"/>
      <c r="E26" s="3"/>
      <c r="F26" s="5">
        <f t="shared" si="1"/>
        <v>50</v>
      </c>
    </row>
    <row r="27" spans="1:6" x14ac:dyDescent="0.3">
      <c r="A27" s="1" t="s">
        <v>96</v>
      </c>
      <c r="B27" s="2"/>
      <c r="C27" s="3"/>
      <c r="D27" s="3">
        <v>500</v>
      </c>
      <c r="E27" s="3"/>
      <c r="F27" s="5">
        <f t="shared" si="1"/>
        <v>500</v>
      </c>
    </row>
    <row r="28" spans="1:6" x14ac:dyDescent="0.3">
      <c r="A28" s="1" t="s">
        <v>82</v>
      </c>
      <c r="B28" s="2"/>
      <c r="C28" s="3"/>
      <c r="D28" s="3"/>
      <c r="E28" s="3">
        <v>125</v>
      </c>
      <c r="F28" s="5">
        <f t="shared" si="1"/>
        <v>125</v>
      </c>
    </row>
    <row r="29" spans="1:6" x14ac:dyDescent="0.3">
      <c r="A29" s="1" t="s">
        <v>83</v>
      </c>
      <c r="B29" s="2"/>
      <c r="C29" s="3"/>
      <c r="D29" s="3"/>
      <c r="E29" s="3">
        <v>50</v>
      </c>
      <c r="F29" s="5">
        <f t="shared" si="1"/>
        <v>50</v>
      </c>
    </row>
    <row r="30" spans="1:6" x14ac:dyDescent="0.3">
      <c r="A30" s="1" t="s">
        <v>84</v>
      </c>
      <c r="B30" s="2"/>
      <c r="C30" s="3"/>
      <c r="D30" s="3"/>
      <c r="E30" s="3" t="s">
        <v>99</v>
      </c>
      <c r="F30" s="5">
        <f t="shared" si="1"/>
        <v>0</v>
      </c>
    </row>
    <row r="31" spans="1:6" x14ac:dyDescent="0.3">
      <c r="A31" s="1"/>
      <c r="B31" s="2"/>
      <c r="C31" s="3"/>
      <c r="D31" s="3"/>
      <c r="E31" s="3"/>
      <c r="F31" s="5"/>
    </row>
    <row r="32" spans="1:6" x14ac:dyDescent="0.3">
      <c r="A32" s="1" t="s">
        <v>11</v>
      </c>
      <c r="B32" s="2"/>
      <c r="C32" s="3"/>
      <c r="D32" s="3">
        <v>50</v>
      </c>
      <c r="E32" s="4"/>
      <c r="F32" s="5">
        <f>SUM(B32:E32)</f>
        <v>50</v>
      </c>
    </row>
    <row r="33" spans="1:6" x14ac:dyDescent="0.3">
      <c r="A33" s="1"/>
      <c r="B33" s="2"/>
      <c r="C33" s="3"/>
      <c r="D33" s="3"/>
      <c r="E33" s="4"/>
      <c r="F33" s="5"/>
    </row>
    <row r="34" spans="1:6" x14ac:dyDescent="0.3">
      <c r="A34" s="1" t="s">
        <v>85</v>
      </c>
      <c r="B34" s="2"/>
      <c r="C34" s="3">
        <v>50</v>
      </c>
      <c r="D34" s="3"/>
      <c r="E34" s="3"/>
      <c r="F34" s="5">
        <f>SUM(B34:E34)</f>
        <v>50</v>
      </c>
    </row>
    <row r="35" spans="1:6" x14ac:dyDescent="0.3">
      <c r="A35" s="1" t="s">
        <v>86</v>
      </c>
      <c r="B35" s="2"/>
      <c r="C35" s="3">
        <v>100</v>
      </c>
      <c r="D35" s="3"/>
      <c r="E35" s="3"/>
      <c r="F35" s="5">
        <f>SUM(B35:E35)</f>
        <v>100</v>
      </c>
    </row>
    <row r="36" spans="1:6" x14ac:dyDescent="0.3">
      <c r="A36" s="1" t="s">
        <v>87</v>
      </c>
      <c r="B36" s="2"/>
      <c r="C36" s="3">
        <v>70</v>
      </c>
      <c r="D36" s="3"/>
      <c r="E36" s="3"/>
      <c r="F36" s="5">
        <f>SUM(B36:E36)</f>
        <v>70</v>
      </c>
    </row>
    <row r="37" spans="1:6" x14ac:dyDescent="0.3">
      <c r="A37" s="1" t="s">
        <v>97</v>
      </c>
      <c r="B37" s="2"/>
      <c r="C37" s="3"/>
      <c r="D37" s="3">
        <v>100</v>
      </c>
      <c r="E37" s="3"/>
      <c r="F37" s="5">
        <f>SUM(B37:E37)</f>
        <v>100</v>
      </c>
    </row>
    <row r="38" spans="1:6" x14ac:dyDescent="0.3">
      <c r="A38" s="1"/>
      <c r="B38" s="2"/>
      <c r="C38" s="3"/>
      <c r="D38" s="3"/>
      <c r="E38" s="4"/>
      <c r="F38" s="5"/>
    </row>
    <row r="39" spans="1:6" x14ac:dyDescent="0.3">
      <c r="A39" s="1" t="s">
        <v>135</v>
      </c>
      <c r="B39" s="2">
        <v>25</v>
      </c>
      <c r="C39" s="3"/>
      <c r="D39" s="3"/>
      <c r="E39" s="3"/>
      <c r="F39" s="5">
        <f>SUM(B39:E39)</f>
        <v>25</v>
      </c>
    </row>
    <row r="40" spans="1:6" x14ac:dyDescent="0.3">
      <c r="A40" s="1" t="s">
        <v>14</v>
      </c>
      <c r="B40" s="2">
        <v>105</v>
      </c>
      <c r="C40" s="3"/>
      <c r="D40" s="3"/>
      <c r="E40" s="3"/>
      <c r="F40" s="5">
        <f>SUM(B40:E40)</f>
        <v>105</v>
      </c>
    </row>
    <row r="41" spans="1:6" x14ac:dyDescent="0.3">
      <c r="A41" s="1" t="s">
        <v>15</v>
      </c>
      <c r="B41" s="2"/>
      <c r="C41" s="3"/>
      <c r="D41" s="3">
        <v>200</v>
      </c>
      <c r="E41" s="3"/>
      <c r="F41" s="5">
        <f>SUM(B41:E41)</f>
        <v>200</v>
      </c>
    </row>
    <row r="42" spans="1:6" x14ac:dyDescent="0.3">
      <c r="A42" s="1" t="s">
        <v>12</v>
      </c>
      <c r="B42" s="2">
        <v>10</v>
      </c>
      <c r="C42" s="3"/>
      <c r="D42" s="3"/>
      <c r="E42" s="3"/>
      <c r="F42" s="5">
        <f>SUM(B42:E42)</f>
        <v>10</v>
      </c>
    </row>
    <row r="43" spans="1:6" ht="15" thickBot="1" x14ac:dyDescent="0.35">
      <c r="A43" s="17" t="s">
        <v>22</v>
      </c>
      <c r="B43" s="19"/>
      <c r="C43" s="18">
        <v>100</v>
      </c>
      <c r="D43" s="18"/>
      <c r="E43" s="18"/>
      <c r="F43" s="20">
        <f>SUM(B43:E43)</f>
        <v>100</v>
      </c>
    </row>
    <row r="44" spans="1:6" x14ac:dyDescent="0.3">
      <c r="A44" s="22" t="s">
        <v>13</v>
      </c>
    </row>
    <row r="45" spans="1:6" x14ac:dyDescent="0.3">
      <c r="A45" s="23" t="s">
        <v>92</v>
      </c>
    </row>
    <row r="46" spans="1:6" x14ac:dyDescent="0.3">
      <c r="A46" s="23" t="s">
        <v>63</v>
      </c>
    </row>
    <row r="47" spans="1:6" x14ac:dyDescent="0.3">
      <c r="A47" s="27" t="s">
        <v>93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26AF5-E3AB-44B4-B03F-7CADFDD636C6}">
  <dimension ref="A1:F34"/>
  <sheetViews>
    <sheetView workbookViewId="0">
      <selection activeCell="B1" sqref="B1:E1"/>
    </sheetView>
  </sheetViews>
  <sheetFormatPr defaultRowHeight="14.4" x14ac:dyDescent="0.3"/>
  <cols>
    <col min="1" max="1" width="64.44140625" bestFit="1" customWidth="1"/>
    <col min="2" max="2" width="11.5546875" customWidth="1"/>
    <col min="3" max="3" width="15.5546875" customWidth="1"/>
    <col min="4" max="4" width="15.109375" customWidth="1"/>
    <col min="5" max="5" width="17.33203125" bestFit="1" customWidth="1"/>
  </cols>
  <sheetData>
    <row r="1" spans="1:6" ht="15" thickBot="1" x14ac:dyDescent="0.35">
      <c r="A1" s="21" t="s">
        <v>0</v>
      </c>
      <c r="B1" s="12" t="s">
        <v>100</v>
      </c>
      <c r="C1" s="13" t="s">
        <v>101</v>
      </c>
      <c r="D1" s="13" t="s">
        <v>102</v>
      </c>
      <c r="E1" s="13" t="s">
        <v>103</v>
      </c>
      <c r="F1" s="14" t="s">
        <v>1</v>
      </c>
    </row>
    <row r="2" spans="1:6" x14ac:dyDescent="0.3">
      <c r="A2" s="1" t="s">
        <v>3</v>
      </c>
      <c r="B2" s="2">
        <v>80</v>
      </c>
      <c r="C2" s="4">
        <v>50</v>
      </c>
      <c r="D2" s="4">
        <v>140</v>
      </c>
      <c r="E2" s="4">
        <v>50</v>
      </c>
      <c r="F2" s="5">
        <f>SUM(B2:E2)</f>
        <v>320</v>
      </c>
    </row>
    <row r="3" spans="1:6" x14ac:dyDescent="0.3">
      <c r="A3" s="1" t="s">
        <v>111</v>
      </c>
      <c r="B3" s="2"/>
      <c r="C3" s="4">
        <v>8</v>
      </c>
      <c r="D3" s="4">
        <v>8</v>
      </c>
      <c r="E3" s="4">
        <v>8</v>
      </c>
      <c r="F3" s="5">
        <f>SUM(B3:E3)</f>
        <v>24</v>
      </c>
    </row>
    <row r="4" spans="1:6" x14ac:dyDescent="0.3">
      <c r="A4" s="1"/>
      <c r="B4" s="2"/>
      <c r="C4" s="3"/>
      <c r="D4" s="3"/>
      <c r="E4" s="3"/>
      <c r="F4" s="5"/>
    </row>
    <row r="5" spans="1:6" x14ac:dyDescent="0.3">
      <c r="A5" s="1" t="s">
        <v>5</v>
      </c>
      <c r="B5" s="2">
        <v>330</v>
      </c>
      <c r="C5" s="4">
        <v>30</v>
      </c>
      <c r="D5" s="4">
        <v>30</v>
      </c>
      <c r="E5" s="4">
        <v>30</v>
      </c>
      <c r="F5" s="5">
        <f>SUM(B5:E5)</f>
        <v>420</v>
      </c>
    </row>
    <row r="6" spans="1:6" x14ac:dyDescent="0.3">
      <c r="A6" s="1" t="s">
        <v>145</v>
      </c>
      <c r="B6" s="2"/>
      <c r="C6" s="4"/>
      <c r="D6" s="4">
        <v>75</v>
      </c>
      <c r="E6" s="4"/>
      <c r="F6" s="5">
        <f>SUM(B6:E6)</f>
        <v>75</v>
      </c>
    </row>
    <row r="7" spans="1:6" x14ac:dyDescent="0.3">
      <c r="A7" s="1"/>
      <c r="B7" s="2"/>
      <c r="C7" s="3"/>
      <c r="D7" s="3"/>
      <c r="E7" s="3"/>
      <c r="F7" s="5"/>
    </row>
    <row r="8" spans="1:6" x14ac:dyDescent="0.3">
      <c r="A8" s="1" t="s">
        <v>76</v>
      </c>
      <c r="B8" s="2">
        <v>500</v>
      </c>
      <c r="C8" s="4">
        <v>250</v>
      </c>
      <c r="D8" s="4">
        <v>250</v>
      </c>
      <c r="E8" s="4">
        <v>250</v>
      </c>
      <c r="F8" s="5">
        <f t="shared" ref="F8:F12" si="0">SUM(B8:E8)</f>
        <v>1250</v>
      </c>
    </row>
    <row r="9" spans="1:6" x14ac:dyDescent="0.3">
      <c r="A9" s="1" t="s">
        <v>75</v>
      </c>
      <c r="B9" s="2"/>
      <c r="C9" s="3">
        <v>250</v>
      </c>
      <c r="D9" s="3">
        <v>250</v>
      </c>
      <c r="E9" s="3">
        <v>250</v>
      </c>
      <c r="F9" s="5">
        <f t="shared" si="0"/>
        <v>750</v>
      </c>
    </row>
    <row r="10" spans="1:6" x14ac:dyDescent="0.3">
      <c r="A10" s="1" t="s">
        <v>77</v>
      </c>
      <c r="B10" s="2"/>
      <c r="C10" s="3"/>
      <c r="D10" s="3"/>
      <c r="E10" s="3">
        <v>30</v>
      </c>
      <c r="F10" s="5">
        <f t="shared" si="0"/>
        <v>30</v>
      </c>
    </row>
    <row r="11" spans="1:6" x14ac:dyDescent="0.3">
      <c r="A11" s="1" t="s">
        <v>104</v>
      </c>
      <c r="B11" s="2">
        <v>20</v>
      </c>
      <c r="C11" s="3">
        <v>25</v>
      </c>
      <c r="D11" s="4">
        <v>25</v>
      </c>
      <c r="E11" s="4">
        <v>25</v>
      </c>
      <c r="F11" s="5">
        <f t="shared" si="0"/>
        <v>95</v>
      </c>
    </row>
    <row r="12" spans="1:6" x14ac:dyDescent="0.3">
      <c r="A12" s="1" t="s">
        <v>78</v>
      </c>
      <c r="B12" s="2"/>
      <c r="C12" s="3">
        <v>12.5</v>
      </c>
      <c r="D12" s="3">
        <v>12.5</v>
      </c>
      <c r="E12" s="3">
        <v>12.5</v>
      </c>
      <c r="F12" s="5">
        <f t="shared" si="0"/>
        <v>37.5</v>
      </c>
    </row>
    <row r="13" spans="1:6" x14ac:dyDescent="0.3">
      <c r="A13" s="6"/>
      <c r="B13" s="7"/>
      <c r="C13" s="8"/>
      <c r="D13" s="8"/>
      <c r="E13" s="8"/>
      <c r="F13" s="5"/>
    </row>
    <row r="14" spans="1:6" x14ac:dyDescent="0.3">
      <c r="A14" s="6" t="s">
        <v>112</v>
      </c>
      <c r="B14" s="7"/>
      <c r="C14" s="8">
        <v>270</v>
      </c>
      <c r="D14" s="8">
        <v>270</v>
      </c>
      <c r="E14" s="8">
        <v>270</v>
      </c>
      <c r="F14" s="5">
        <f>SUM(B14:E14)</f>
        <v>810</v>
      </c>
    </row>
    <row r="15" spans="1:6" x14ac:dyDescent="0.3">
      <c r="A15" s="6" t="s">
        <v>79</v>
      </c>
      <c r="B15" s="7">
        <v>250</v>
      </c>
      <c r="C15" s="9">
        <v>60</v>
      </c>
      <c r="D15" s="9">
        <v>60</v>
      </c>
      <c r="E15" s="9">
        <v>60</v>
      </c>
      <c r="F15" s="5">
        <f>SUM(B15:E15)</f>
        <v>430</v>
      </c>
    </row>
    <row r="16" spans="1:6" x14ac:dyDescent="0.3">
      <c r="A16" s="6" t="s">
        <v>144</v>
      </c>
      <c r="B16" s="7"/>
      <c r="C16" s="9"/>
      <c r="D16" s="9">
        <v>124</v>
      </c>
      <c r="E16" s="9"/>
      <c r="F16" s="5">
        <f>SUM(B16:E16)</f>
        <v>124</v>
      </c>
    </row>
    <row r="17" spans="1:6" x14ac:dyDescent="0.3">
      <c r="A17" s="1" t="s">
        <v>9</v>
      </c>
      <c r="B17" s="2">
        <v>30</v>
      </c>
      <c r="C17" s="4">
        <v>130</v>
      </c>
      <c r="D17" s="4">
        <v>542</v>
      </c>
      <c r="E17" s="4">
        <v>130</v>
      </c>
      <c r="F17" s="5">
        <f>SUM(B17:E17)</f>
        <v>832</v>
      </c>
    </row>
    <row r="18" spans="1:6" x14ac:dyDescent="0.3">
      <c r="A18" s="1"/>
      <c r="B18" s="2"/>
      <c r="C18" s="3"/>
      <c r="D18" s="4"/>
      <c r="E18" s="4"/>
      <c r="F18" s="5"/>
    </row>
    <row r="19" spans="1:6" x14ac:dyDescent="0.3">
      <c r="A19" s="1" t="s">
        <v>108</v>
      </c>
      <c r="B19" s="2">
        <v>120</v>
      </c>
      <c r="C19" s="3"/>
      <c r="D19" s="3"/>
      <c r="E19" s="3"/>
      <c r="F19" s="5">
        <f t="shared" ref="F19:F20" si="1">SUM(B19:E19)</f>
        <v>120</v>
      </c>
    </row>
    <row r="20" spans="1:6" x14ac:dyDescent="0.3">
      <c r="A20" s="1" t="s">
        <v>147</v>
      </c>
      <c r="B20" s="2"/>
      <c r="C20" s="3"/>
      <c r="D20" s="3"/>
      <c r="E20" s="3">
        <v>300</v>
      </c>
      <c r="F20" s="5">
        <f t="shared" si="1"/>
        <v>300</v>
      </c>
    </row>
    <row r="21" spans="1:6" x14ac:dyDescent="0.3">
      <c r="A21" s="1"/>
      <c r="B21" s="2"/>
      <c r="C21" s="3"/>
      <c r="D21" s="3"/>
      <c r="E21" s="3"/>
      <c r="F21" s="5"/>
    </row>
    <row r="22" spans="1:6" x14ac:dyDescent="0.3">
      <c r="A22" s="1" t="s">
        <v>109</v>
      </c>
      <c r="B22" s="2">
        <v>20</v>
      </c>
      <c r="C22" s="3"/>
      <c r="D22" s="3"/>
      <c r="E22" s="4"/>
      <c r="F22" s="5">
        <f>SUM(B22:E22)</f>
        <v>20</v>
      </c>
    </row>
    <row r="23" spans="1:6" x14ac:dyDescent="0.3">
      <c r="A23" s="1" t="s">
        <v>146</v>
      </c>
      <c r="B23" s="2"/>
      <c r="C23" s="3"/>
      <c r="D23" s="3"/>
      <c r="E23" s="4">
        <v>0.5</v>
      </c>
      <c r="F23" s="5">
        <f>SUM(B23:E23)</f>
        <v>0.5</v>
      </c>
    </row>
    <row r="24" spans="1:6" x14ac:dyDescent="0.3">
      <c r="A24" s="1" t="s">
        <v>110</v>
      </c>
      <c r="B24" s="2">
        <v>100</v>
      </c>
      <c r="C24" s="3"/>
      <c r="D24" s="3"/>
      <c r="E24" s="3"/>
      <c r="F24" s="5">
        <f>SUM(B24:E24)</f>
        <v>100</v>
      </c>
    </row>
    <row r="25" spans="1:6" x14ac:dyDescent="0.3">
      <c r="A25" s="1" t="s">
        <v>105</v>
      </c>
      <c r="B25" s="2">
        <v>50</v>
      </c>
      <c r="C25" s="3"/>
      <c r="D25" s="3"/>
      <c r="E25" s="3"/>
      <c r="F25" s="5">
        <f>SUM(B25:E25)</f>
        <v>50</v>
      </c>
    </row>
    <row r="26" spans="1:6" x14ac:dyDescent="0.3">
      <c r="A26" s="1" t="s">
        <v>107</v>
      </c>
      <c r="B26" s="2">
        <v>100</v>
      </c>
      <c r="C26" s="3"/>
      <c r="D26" s="3"/>
      <c r="E26" s="3"/>
      <c r="F26" s="5">
        <f>SUM(B26:E26)</f>
        <v>100</v>
      </c>
    </row>
    <row r="27" spans="1:6" x14ac:dyDescent="0.3">
      <c r="A27" s="1"/>
      <c r="B27" s="2"/>
      <c r="C27" s="3"/>
      <c r="D27" s="3"/>
      <c r="E27" s="4"/>
      <c r="F27" s="5"/>
    </row>
    <row r="28" spans="1:6" x14ac:dyDescent="0.3">
      <c r="A28" s="1" t="s">
        <v>113</v>
      </c>
      <c r="B28" s="2"/>
      <c r="C28" s="3"/>
      <c r="D28" s="3"/>
      <c r="E28" s="3" t="s">
        <v>114</v>
      </c>
      <c r="F28" s="5">
        <v>14</v>
      </c>
    </row>
    <row r="29" spans="1:6" x14ac:dyDescent="0.3">
      <c r="A29" s="1" t="s">
        <v>106</v>
      </c>
      <c r="B29" s="2">
        <v>100</v>
      </c>
      <c r="C29" s="3"/>
      <c r="D29" s="3"/>
      <c r="E29" s="3"/>
      <c r="F29" s="5">
        <f>SUM(B29:E29)</f>
        <v>100</v>
      </c>
    </row>
    <row r="30" spans="1:6" ht="15" thickBot="1" x14ac:dyDescent="0.35">
      <c r="A30" s="17" t="s">
        <v>12</v>
      </c>
      <c r="B30" s="19"/>
      <c r="C30" s="18"/>
      <c r="D30" s="18"/>
      <c r="E30" s="18">
        <v>12</v>
      </c>
      <c r="F30" s="20">
        <f>SUM(B30:E30)</f>
        <v>12</v>
      </c>
    </row>
    <row r="31" spans="1:6" x14ac:dyDescent="0.3">
      <c r="A31" s="22" t="s">
        <v>13</v>
      </c>
    </row>
    <row r="32" spans="1:6" x14ac:dyDescent="0.3">
      <c r="A32" s="23"/>
    </row>
    <row r="33" spans="1:1" x14ac:dyDescent="0.3">
      <c r="A33" s="23"/>
    </row>
    <row r="34" spans="1:1" x14ac:dyDescent="0.3">
      <c r="A34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C2AA8-C21A-4931-880E-6D66A23EE155}">
  <dimension ref="A1:I48"/>
  <sheetViews>
    <sheetView tabSelected="1" workbookViewId="0">
      <selection activeCell="D6" sqref="D6"/>
    </sheetView>
  </sheetViews>
  <sheetFormatPr defaultRowHeight="14.4" x14ac:dyDescent="0.3"/>
  <cols>
    <col min="1" max="1" width="60.88671875" bestFit="1" customWidth="1"/>
    <col min="2" max="2" width="11.21875" customWidth="1"/>
    <col min="3" max="3" width="15.6640625" customWidth="1"/>
    <col min="4" max="4" width="15.5546875" customWidth="1"/>
    <col min="5" max="5" width="13.33203125" customWidth="1"/>
    <col min="6" max="6" width="14.77734375" customWidth="1"/>
    <col min="7" max="7" width="11.109375" bestFit="1" customWidth="1"/>
    <col min="8" max="8" width="13" customWidth="1"/>
  </cols>
  <sheetData>
    <row r="1" spans="1:9" ht="43.8" thickBot="1" x14ac:dyDescent="0.35">
      <c r="A1" s="21" t="s">
        <v>0</v>
      </c>
      <c r="B1" s="28" t="s">
        <v>120</v>
      </c>
      <c r="C1" s="29" t="s">
        <v>121</v>
      </c>
      <c r="D1" s="29" t="s">
        <v>115</v>
      </c>
      <c r="E1" s="29" t="s">
        <v>116</v>
      </c>
      <c r="F1" s="29" t="s">
        <v>117</v>
      </c>
      <c r="G1" s="29" t="s">
        <v>118</v>
      </c>
      <c r="H1" s="29" t="s">
        <v>119</v>
      </c>
      <c r="I1" s="14" t="s">
        <v>1</v>
      </c>
    </row>
    <row r="2" spans="1:9" x14ac:dyDescent="0.3">
      <c r="A2" s="6" t="s">
        <v>125</v>
      </c>
      <c r="B2" s="7">
        <v>15</v>
      </c>
      <c r="C2" s="9">
        <v>20</v>
      </c>
      <c r="D2" s="9">
        <v>5</v>
      </c>
      <c r="E2" s="9"/>
      <c r="F2" s="9">
        <v>15</v>
      </c>
      <c r="G2" s="9"/>
      <c r="H2" s="9"/>
      <c r="I2" s="5">
        <f>SUM(B2:H2)</f>
        <v>55</v>
      </c>
    </row>
    <row r="3" spans="1:9" x14ac:dyDescent="0.3">
      <c r="A3" s="1" t="s">
        <v>3</v>
      </c>
      <c r="B3" s="2">
        <v>80</v>
      </c>
      <c r="C3" s="4">
        <v>62</v>
      </c>
      <c r="D3" s="4">
        <v>45</v>
      </c>
      <c r="E3" s="4"/>
      <c r="F3" s="4"/>
      <c r="G3" s="4"/>
      <c r="H3" s="4"/>
      <c r="I3" s="5">
        <f>SUM(B3:H3)</f>
        <v>187</v>
      </c>
    </row>
    <row r="4" spans="1:9" x14ac:dyDescent="0.3">
      <c r="A4" s="1" t="s">
        <v>124</v>
      </c>
      <c r="B4" s="2">
        <v>15</v>
      </c>
      <c r="C4" s="4">
        <v>5</v>
      </c>
      <c r="D4" s="4">
        <v>10</v>
      </c>
      <c r="E4" s="4"/>
      <c r="F4" s="4">
        <v>15</v>
      </c>
      <c r="G4" s="4"/>
      <c r="H4" s="4"/>
      <c r="I4" s="5">
        <f>SUM(B4:H4)</f>
        <v>45</v>
      </c>
    </row>
    <row r="5" spans="1:9" x14ac:dyDescent="0.3">
      <c r="A5" s="1" t="s">
        <v>4</v>
      </c>
      <c r="B5" s="2">
        <v>5</v>
      </c>
      <c r="C5" s="4">
        <v>11</v>
      </c>
      <c r="D5" s="4"/>
      <c r="E5" s="4">
        <v>27</v>
      </c>
      <c r="F5" s="4"/>
      <c r="G5" s="4"/>
      <c r="H5" s="4"/>
      <c r="I5" s="5">
        <f>SUM(B5:H5)</f>
        <v>43</v>
      </c>
    </row>
    <row r="6" spans="1:9" x14ac:dyDescent="0.3">
      <c r="A6" s="1"/>
      <c r="B6" s="2"/>
      <c r="C6" s="3"/>
      <c r="D6" s="3"/>
      <c r="E6" s="3"/>
      <c r="F6" s="3"/>
      <c r="G6" s="3"/>
      <c r="H6" s="3"/>
      <c r="I6" s="5"/>
    </row>
    <row r="7" spans="1:9" x14ac:dyDescent="0.3">
      <c r="A7" s="1" t="s">
        <v>5</v>
      </c>
      <c r="B7" s="2"/>
      <c r="C7" s="4">
        <v>10</v>
      </c>
      <c r="D7" s="4"/>
      <c r="E7" s="4"/>
      <c r="F7" s="4"/>
      <c r="G7" s="4"/>
      <c r="H7" s="4"/>
      <c r="I7" s="5">
        <f>SUM(B7:H7)</f>
        <v>10</v>
      </c>
    </row>
    <row r="8" spans="1:9" x14ac:dyDescent="0.3">
      <c r="A8" s="1"/>
      <c r="B8" s="2"/>
      <c r="C8" s="3"/>
      <c r="D8" s="3"/>
      <c r="E8" s="3"/>
      <c r="F8" s="3"/>
      <c r="G8" s="3"/>
      <c r="H8" s="3"/>
      <c r="I8" s="5"/>
    </row>
    <row r="9" spans="1:9" x14ac:dyDescent="0.3">
      <c r="A9" s="1" t="s">
        <v>75</v>
      </c>
      <c r="B9" s="2"/>
      <c r="C9" s="4">
        <v>60</v>
      </c>
      <c r="D9" s="4"/>
      <c r="E9" s="4"/>
      <c r="F9" s="4"/>
      <c r="G9" s="4"/>
      <c r="H9" s="4"/>
      <c r="I9" s="5">
        <f t="shared" ref="I9:I13" si="0">SUM(B9:H9)</f>
        <v>60</v>
      </c>
    </row>
    <row r="10" spans="1:9" x14ac:dyDescent="0.3">
      <c r="A10" s="1" t="s">
        <v>16</v>
      </c>
      <c r="B10" s="2"/>
      <c r="C10" s="3">
        <v>25</v>
      </c>
      <c r="D10" s="3"/>
      <c r="E10" s="3"/>
      <c r="F10" s="3"/>
      <c r="G10" s="3"/>
      <c r="H10" s="3"/>
      <c r="I10" s="5">
        <f t="shared" si="0"/>
        <v>25</v>
      </c>
    </row>
    <row r="11" spans="1:9" x14ac:dyDescent="0.3">
      <c r="A11" s="1" t="s">
        <v>52</v>
      </c>
      <c r="B11" s="2">
        <v>1</v>
      </c>
      <c r="C11" s="3"/>
      <c r="D11" s="3"/>
      <c r="E11" s="3"/>
      <c r="F11" s="3"/>
      <c r="G11" s="3"/>
      <c r="H11" s="3"/>
      <c r="I11" s="5">
        <f t="shared" si="0"/>
        <v>1</v>
      </c>
    </row>
    <row r="12" spans="1:9" x14ac:dyDescent="0.3">
      <c r="A12" s="1" t="s">
        <v>7</v>
      </c>
      <c r="B12" s="2">
        <v>1</v>
      </c>
      <c r="C12" s="3">
        <v>1</v>
      </c>
      <c r="D12" s="4"/>
      <c r="E12" s="4"/>
      <c r="F12" s="4"/>
      <c r="G12" s="4"/>
      <c r="H12" s="4"/>
      <c r="I12" s="5">
        <f t="shared" si="0"/>
        <v>2</v>
      </c>
    </row>
    <row r="13" spans="1:9" x14ac:dyDescent="0.3">
      <c r="A13" s="1" t="s">
        <v>78</v>
      </c>
      <c r="B13" s="2"/>
      <c r="C13" s="3">
        <v>1.5</v>
      </c>
      <c r="D13" s="3"/>
      <c r="E13" s="3"/>
      <c r="F13" s="3">
        <v>3</v>
      </c>
      <c r="G13" s="3">
        <v>1</v>
      </c>
      <c r="H13" s="3"/>
      <c r="I13" s="5">
        <f t="shared" si="0"/>
        <v>5.5</v>
      </c>
    </row>
    <row r="14" spans="1:9" x14ac:dyDescent="0.3">
      <c r="A14" s="6"/>
      <c r="B14" s="7"/>
      <c r="C14" s="8"/>
      <c r="D14" s="8"/>
      <c r="E14" s="8"/>
      <c r="F14" s="8"/>
      <c r="G14" s="8"/>
      <c r="H14" s="8"/>
      <c r="I14" s="5"/>
    </row>
    <row r="15" spans="1:9" x14ac:dyDescent="0.3">
      <c r="A15" s="6" t="s">
        <v>79</v>
      </c>
      <c r="B15" s="7">
        <v>10</v>
      </c>
      <c r="C15" s="9">
        <v>42</v>
      </c>
      <c r="D15" s="9"/>
      <c r="E15" s="9">
        <v>40</v>
      </c>
      <c r="F15" s="9"/>
      <c r="G15" s="9"/>
      <c r="H15" s="9"/>
      <c r="I15" s="5">
        <f>SUM(B15:H15)</f>
        <v>92</v>
      </c>
    </row>
    <row r="16" spans="1:9" x14ac:dyDescent="0.3">
      <c r="A16" s="1" t="s">
        <v>131</v>
      </c>
      <c r="B16" s="2"/>
      <c r="C16" s="4">
        <v>65</v>
      </c>
      <c r="D16" s="4"/>
      <c r="E16" s="4"/>
      <c r="F16" s="4"/>
      <c r="G16" s="4"/>
      <c r="H16" s="4"/>
      <c r="I16" s="5">
        <f>SUM(B16:H16)</f>
        <v>65</v>
      </c>
    </row>
    <row r="17" spans="1:9" x14ac:dyDescent="0.3">
      <c r="A17" s="1" t="s">
        <v>132</v>
      </c>
      <c r="B17" s="2"/>
      <c r="C17" s="4">
        <v>5</v>
      </c>
      <c r="D17" s="4"/>
      <c r="E17" s="4"/>
      <c r="F17" s="4"/>
      <c r="G17" s="4"/>
      <c r="H17" s="4"/>
      <c r="I17" s="5">
        <f>SUM(B17:H17)</f>
        <v>5</v>
      </c>
    </row>
    <row r="18" spans="1:9" x14ac:dyDescent="0.3">
      <c r="A18" s="1" t="s">
        <v>10</v>
      </c>
      <c r="B18" s="2"/>
      <c r="C18" s="3">
        <v>80</v>
      </c>
      <c r="D18" s="4">
        <v>100</v>
      </c>
      <c r="E18" s="4">
        <v>160</v>
      </c>
      <c r="F18" s="4"/>
      <c r="G18" s="4"/>
      <c r="H18" s="4"/>
      <c r="I18" s="5">
        <f>SUM(B18:H18)</f>
        <v>340</v>
      </c>
    </row>
    <row r="19" spans="1:9" x14ac:dyDescent="0.3">
      <c r="A19" s="1" t="s">
        <v>164</v>
      </c>
      <c r="B19" s="2"/>
      <c r="C19" s="3"/>
      <c r="D19" s="4">
        <v>5</v>
      </c>
      <c r="E19" s="4"/>
      <c r="F19" s="4"/>
      <c r="G19" s="4"/>
      <c r="H19" s="4"/>
      <c r="I19" s="5">
        <f t="shared" ref="I19" si="1">SUM(B19:H19)</f>
        <v>5</v>
      </c>
    </row>
    <row r="20" spans="1:9" x14ac:dyDescent="0.3">
      <c r="A20" s="1"/>
      <c r="B20" s="2"/>
      <c r="C20" s="3"/>
      <c r="D20" s="4"/>
      <c r="E20" s="4"/>
      <c r="F20" s="4"/>
      <c r="G20" s="4"/>
      <c r="H20" s="4"/>
      <c r="I20" s="5"/>
    </row>
    <row r="21" spans="1:9" x14ac:dyDescent="0.3">
      <c r="A21" s="1" t="s">
        <v>51</v>
      </c>
      <c r="B21" s="2"/>
      <c r="C21" s="3">
        <v>50</v>
      </c>
      <c r="D21" s="4"/>
      <c r="E21" s="4"/>
      <c r="F21" s="4"/>
      <c r="G21" s="4"/>
      <c r="H21" s="4"/>
      <c r="I21" s="5">
        <f t="shared" ref="I21:I27" si="2">SUM(B21:H21)</f>
        <v>50</v>
      </c>
    </row>
    <row r="22" spans="1:9" x14ac:dyDescent="0.3">
      <c r="A22" s="1" t="s">
        <v>141</v>
      </c>
      <c r="B22" s="2"/>
      <c r="C22" s="3"/>
      <c r="D22" s="3"/>
      <c r="E22" s="3"/>
      <c r="F22" s="3"/>
      <c r="G22" s="3">
        <v>1</v>
      </c>
      <c r="H22" s="3"/>
      <c r="I22" s="5">
        <f t="shared" si="2"/>
        <v>1</v>
      </c>
    </row>
    <row r="23" spans="1:9" x14ac:dyDescent="0.3">
      <c r="A23" s="1" t="s">
        <v>123</v>
      </c>
      <c r="B23" s="2">
        <v>12</v>
      </c>
      <c r="C23" s="3"/>
      <c r="D23" s="3"/>
      <c r="E23" s="3"/>
      <c r="F23" s="3"/>
      <c r="G23" s="3"/>
      <c r="H23" s="3"/>
      <c r="I23" s="5">
        <f t="shared" si="2"/>
        <v>12</v>
      </c>
    </row>
    <row r="24" spans="1:9" x14ac:dyDescent="0.3">
      <c r="A24" s="1" t="s">
        <v>122</v>
      </c>
      <c r="B24" s="2">
        <v>140</v>
      </c>
      <c r="C24" s="3"/>
      <c r="D24" s="3"/>
      <c r="E24" s="3"/>
      <c r="F24" s="3"/>
      <c r="G24" s="3"/>
      <c r="H24" s="3"/>
      <c r="I24" s="5">
        <f t="shared" si="2"/>
        <v>140</v>
      </c>
    </row>
    <row r="25" spans="1:9" x14ac:dyDescent="0.3">
      <c r="A25" s="1" t="s">
        <v>140</v>
      </c>
      <c r="B25" s="2"/>
      <c r="C25" s="3"/>
      <c r="D25" s="3"/>
      <c r="E25" s="3"/>
      <c r="F25" s="3"/>
      <c r="G25" s="3">
        <v>40</v>
      </c>
      <c r="H25" s="3"/>
      <c r="I25" s="5">
        <f t="shared" si="2"/>
        <v>40</v>
      </c>
    </row>
    <row r="26" spans="1:9" x14ac:dyDescent="0.3">
      <c r="A26" s="1" t="s">
        <v>139</v>
      </c>
      <c r="B26" s="2"/>
      <c r="C26" s="3"/>
      <c r="D26" s="3"/>
      <c r="E26" s="3"/>
      <c r="F26" s="3">
        <v>10</v>
      </c>
      <c r="G26" s="3"/>
      <c r="H26" s="3"/>
      <c r="I26" s="5">
        <f t="shared" si="2"/>
        <v>10</v>
      </c>
    </row>
    <row r="27" spans="1:9" x14ac:dyDescent="0.3">
      <c r="A27" s="1" t="s">
        <v>137</v>
      </c>
      <c r="B27" s="2"/>
      <c r="C27" s="3"/>
      <c r="D27" s="3"/>
      <c r="E27" s="3"/>
      <c r="F27" s="3">
        <v>50</v>
      </c>
      <c r="G27" s="3"/>
      <c r="H27" s="3"/>
      <c r="I27" s="5">
        <f t="shared" si="2"/>
        <v>50</v>
      </c>
    </row>
    <row r="28" spans="1:9" x14ac:dyDescent="0.3">
      <c r="A28" s="1"/>
      <c r="B28" s="2"/>
      <c r="C28" s="3"/>
      <c r="D28" s="3"/>
      <c r="E28" s="3"/>
      <c r="F28" s="3"/>
      <c r="G28" s="3"/>
      <c r="H28" s="3"/>
      <c r="I28" s="5"/>
    </row>
    <row r="29" spans="1:9" x14ac:dyDescent="0.3">
      <c r="A29" s="1" t="s">
        <v>128</v>
      </c>
      <c r="B29" s="2">
        <v>10</v>
      </c>
      <c r="C29" s="3"/>
      <c r="D29" s="3"/>
      <c r="E29" s="3">
        <v>8</v>
      </c>
      <c r="F29" s="3"/>
      <c r="G29" s="3"/>
      <c r="H29" s="4"/>
      <c r="I29" s="5">
        <f t="shared" ref="I29:I34" si="3">SUM(B29:H29)</f>
        <v>18</v>
      </c>
    </row>
    <row r="30" spans="1:9" x14ac:dyDescent="0.3">
      <c r="A30" s="1" t="s">
        <v>130</v>
      </c>
      <c r="B30" s="2"/>
      <c r="C30" s="3">
        <v>7</v>
      </c>
      <c r="D30" s="3"/>
      <c r="E30" s="3"/>
      <c r="F30" s="3"/>
      <c r="G30" s="3"/>
      <c r="H30" s="4"/>
      <c r="I30" s="5">
        <f t="shared" si="3"/>
        <v>7</v>
      </c>
    </row>
    <row r="31" spans="1:9" x14ac:dyDescent="0.3">
      <c r="A31" s="1" t="s">
        <v>138</v>
      </c>
      <c r="B31" s="2"/>
      <c r="C31" s="3"/>
      <c r="D31" s="3"/>
      <c r="E31" s="3"/>
      <c r="F31" s="3">
        <v>50</v>
      </c>
      <c r="G31" s="3"/>
      <c r="H31" s="3"/>
      <c r="I31" s="5">
        <f t="shared" si="3"/>
        <v>50</v>
      </c>
    </row>
    <row r="32" spans="1:9" x14ac:dyDescent="0.3">
      <c r="A32" s="1" t="s">
        <v>64</v>
      </c>
      <c r="B32" s="2"/>
      <c r="C32" s="3"/>
      <c r="D32" s="3"/>
      <c r="E32" s="3"/>
      <c r="F32" s="3">
        <v>60</v>
      </c>
      <c r="G32" s="3">
        <v>40</v>
      </c>
      <c r="H32" s="3"/>
      <c r="I32" s="5">
        <f t="shared" si="3"/>
        <v>100</v>
      </c>
    </row>
    <row r="33" spans="1:9" x14ac:dyDescent="0.3">
      <c r="A33" s="1" t="s">
        <v>136</v>
      </c>
      <c r="B33" s="2"/>
      <c r="C33" s="3"/>
      <c r="D33" s="3">
        <v>50</v>
      </c>
      <c r="E33" s="3"/>
      <c r="F33" s="3"/>
      <c r="G33" s="3"/>
      <c r="H33" s="3"/>
      <c r="I33" s="5">
        <f t="shared" si="3"/>
        <v>50</v>
      </c>
    </row>
    <row r="34" spans="1:9" x14ac:dyDescent="0.3">
      <c r="A34" s="1" t="s">
        <v>133</v>
      </c>
      <c r="B34" s="2"/>
      <c r="C34" s="3"/>
      <c r="D34" s="3">
        <v>120</v>
      </c>
      <c r="E34" s="3"/>
      <c r="F34" s="3"/>
      <c r="G34" s="3"/>
      <c r="H34" s="3"/>
      <c r="I34" s="5">
        <f t="shared" si="3"/>
        <v>120</v>
      </c>
    </row>
    <row r="35" spans="1:9" x14ac:dyDescent="0.3">
      <c r="A35" s="1"/>
      <c r="B35" s="2"/>
      <c r="C35" s="3"/>
      <c r="D35" s="3"/>
      <c r="E35" s="3"/>
      <c r="F35" s="3"/>
      <c r="G35" s="3"/>
      <c r="H35" s="4"/>
      <c r="I35" s="5"/>
    </row>
    <row r="36" spans="1:9" x14ac:dyDescent="0.3">
      <c r="A36" s="1" t="s">
        <v>135</v>
      </c>
      <c r="B36" s="2">
        <v>350</v>
      </c>
      <c r="C36" s="3"/>
      <c r="D36" s="3">
        <v>200</v>
      </c>
      <c r="E36" s="3">
        <v>100</v>
      </c>
      <c r="F36" s="3"/>
      <c r="G36" s="3"/>
      <c r="H36" s="3"/>
      <c r="I36" s="5">
        <f>SUM(B36:H36)</f>
        <v>650</v>
      </c>
    </row>
    <row r="37" spans="1:9" x14ac:dyDescent="0.3">
      <c r="A37" s="1" t="s">
        <v>142</v>
      </c>
      <c r="B37" s="2"/>
      <c r="C37" s="3"/>
      <c r="D37" s="3"/>
      <c r="E37" s="3"/>
      <c r="F37" s="3"/>
      <c r="G37" s="3"/>
      <c r="H37" s="3">
        <v>500</v>
      </c>
      <c r="I37" s="5">
        <f>SUM(B37:H37)</f>
        <v>500</v>
      </c>
    </row>
    <row r="38" spans="1:9" x14ac:dyDescent="0.3">
      <c r="A38" s="1" t="s">
        <v>126</v>
      </c>
      <c r="B38" s="2">
        <v>130</v>
      </c>
      <c r="C38" s="3"/>
      <c r="D38" s="3"/>
      <c r="E38" s="3">
        <v>200</v>
      </c>
      <c r="F38" s="3">
        <v>65</v>
      </c>
      <c r="G38" s="3">
        <v>230</v>
      </c>
      <c r="H38" s="3"/>
      <c r="I38" s="5">
        <f>SUM(B38:H38)</f>
        <v>625</v>
      </c>
    </row>
    <row r="39" spans="1:9" x14ac:dyDescent="0.3">
      <c r="A39" s="1" t="s">
        <v>134</v>
      </c>
      <c r="B39" s="2"/>
      <c r="C39" s="3"/>
      <c r="D39" s="3">
        <v>375</v>
      </c>
      <c r="E39" s="3"/>
      <c r="F39" s="3"/>
      <c r="G39" s="3"/>
      <c r="H39" s="3"/>
      <c r="I39" s="5">
        <f t="shared" ref="I39:I40" si="4">SUM(B39:H39)</f>
        <v>375</v>
      </c>
    </row>
    <row r="40" spans="1:9" x14ac:dyDescent="0.3">
      <c r="A40" s="1" t="s">
        <v>38</v>
      </c>
      <c r="B40" s="2"/>
      <c r="C40" s="3"/>
      <c r="D40" s="3">
        <v>20</v>
      </c>
      <c r="E40" s="3"/>
      <c r="F40" s="3"/>
      <c r="G40" s="3"/>
      <c r="H40" s="3"/>
      <c r="I40" s="5">
        <f t="shared" si="4"/>
        <v>20</v>
      </c>
    </row>
    <row r="41" spans="1:9" x14ac:dyDescent="0.3">
      <c r="A41" s="1" t="s">
        <v>15</v>
      </c>
      <c r="B41" s="2"/>
      <c r="C41" s="3">
        <v>500</v>
      </c>
      <c r="D41" s="3"/>
      <c r="E41" s="3"/>
      <c r="F41" s="3">
        <v>125</v>
      </c>
      <c r="G41" s="3"/>
      <c r="H41" s="3"/>
      <c r="I41" s="5">
        <f>SUM(B41:H41)</f>
        <v>625</v>
      </c>
    </row>
    <row r="42" spans="1:9" x14ac:dyDescent="0.3">
      <c r="A42" s="1" t="s">
        <v>143</v>
      </c>
      <c r="B42" s="2"/>
      <c r="C42" s="3"/>
      <c r="D42" s="3"/>
      <c r="E42" s="3"/>
      <c r="F42" s="3"/>
      <c r="G42" s="3"/>
      <c r="H42" s="3">
        <v>500</v>
      </c>
      <c r="I42" s="5">
        <f>SUM(B42:H42)</f>
        <v>500</v>
      </c>
    </row>
    <row r="43" spans="1:9" x14ac:dyDescent="0.3">
      <c r="A43" s="1" t="s">
        <v>12</v>
      </c>
      <c r="B43" s="2"/>
      <c r="C43" s="3"/>
      <c r="D43" s="3"/>
      <c r="E43" s="3">
        <v>50</v>
      </c>
      <c r="F43" s="3"/>
      <c r="G43" s="3"/>
      <c r="H43" s="3"/>
      <c r="I43" s="5">
        <f>SUM(B43:H43)</f>
        <v>50</v>
      </c>
    </row>
    <row r="44" spans="1:9" ht="15" thickBot="1" x14ac:dyDescent="0.35">
      <c r="A44" s="17" t="s">
        <v>127</v>
      </c>
      <c r="B44" s="19">
        <v>110</v>
      </c>
      <c r="C44" s="18"/>
      <c r="D44" s="18">
        <v>65</v>
      </c>
      <c r="E44" s="18"/>
      <c r="F44" s="18">
        <v>45</v>
      </c>
      <c r="G44" s="18"/>
      <c r="H44" s="18">
        <v>100</v>
      </c>
      <c r="I44" s="20">
        <f>SUM(B44:H44)</f>
        <v>320</v>
      </c>
    </row>
    <row r="45" spans="1:9" x14ac:dyDescent="0.3">
      <c r="A45" s="22" t="s">
        <v>13</v>
      </c>
    </row>
    <row r="46" spans="1:9" x14ac:dyDescent="0.3">
      <c r="A46" s="23" t="s">
        <v>129</v>
      </c>
    </row>
    <row r="47" spans="1:9" x14ac:dyDescent="0.3">
      <c r="A47" s="23"/>
    </row>
    <row r="48" spans="1:9" x14ac:dyDescent="0.3">
      <c r="A48" s="27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27357-FEBF-4516-8B66-CFF397F77AFB}">
  <dimension ref="A1:F66"/>
  <sheetViews>
    <sheetView workbookViewId="0">
      <selection activeCell="B1" sqref="B1:E1"/>
    </sheetView>
  </sheetViews>
  <sheetFormatPr defaultRowHeight="14.4" x14ac:dyDescent="0.3"/>
  <cols>
    <col min="1" max="1" width="90.5546875" bestFit="1" customWidth="1"/>
    <col min="2" max="2" width="20.5546875" bestFit="1" customWidth="1"/>
    <col min="3" max="3" width="21.109375" bestFit="1" customWidth="1"/>
    <col min="4" max="4" width="20.5546875" bestFit="1" customWidth="1"/>
    <col min="5" max="5" width="18.88671875" bestFit="1" customWidth="1"/>
  </cols>
  <sheetData>
    <row r="1" spans="1:6" ht="15" thickBot="1" x14ac:dyDescent="0.35">
      <c r="A1" s="21" t="s">
        <v>0</v>
      </c>
      <c r="B1" s="13" t="s">
        <v>154</v>
      </c>
      <c r="C1" s="12" t="s">
        <v>155</v>
      </c>
      <c r="D1" s="13" t="s">
        <v>156</v>
      </c>
      <c r="E1" s="31" t="s">
        <v>157</v>
      </c>
      <c r="F1" s="37" t="s">
        <v>1</v>
      </c>
    </row>
    <row r="2" spans="1:6" x14ac:dyDescent="0.3">
      <c r="A2" s="6" t="s">
        <v>2</v>
      </c>
      <c r="B2" s="9">
        <f>25+35</f>
        <v>60</v>
      </c>
      <c r="C2" s="7">
        <v>6</v>
      </c>
      <c r="D2" s="9">
        <v>35</v>
      </c>
      <c r="E2" s="32">
        <v>23</v>
      </c>
      <c r="F2" s="38">
        <f>SUM(B2:E2)</f>
        <v>124</v>
      </c>
    </row>
    <row r="3" spans="1:6" x14ac:dyDescent="0.3">
      <c r="A3" s="1" t="s">
        <v>3</v>
      </c>
      <c r="B3" s="4">
        <v>110</v>
      </c>
      <c r="C3" s="2">
        <v>240</v>
      </c>
      <c r="D3" s="4">
        <v>73</v>
      </c>
      <c r="E3" s="33">
        <v>308</v>
      </c>
      <c r="F3" s="1">
        <f t="shared" ref="F3:F62" si="0">SUM(B3:E3)</f>
        <v>731</v>
      </c>
    </row>
    <row r="4" spans="1:6" x14ac:dyDescent="0.3">
      <c r="A4" s="1" t="s">
        <v>73</v>
      </c>
      <c r="B4" s="4"/>
      <c r="C4" s="2"/>
      <c r="D4" s="4"/>
      <c r="E4" s="33"/>
      <c r="F4" s="1">
        <f t="shared" si="0"/>
        <v>0</v>
      </c>
    </row>
    <row r="5" spans="1:6" x14ac:dyDescent="0.3">
      <c r="A5" s="1" t="s">
        <v>4</v>
      </c>
      <c r="B5" s="3">
        <v>5</v>
      </c>
      <c r="C5" s="2">
        <v>90</v>
      </c>
      <c r="D5" s="3"/>
      <c r="E5" s="34">
        <v>54</v>
      </c>
      <c r="F5" s="1">
        <f t="shared" si="0"/>
        <v>149</v>
      </c>
    </row>
    <row r="6" spans="1:6" x14ac:dyDescent="0.3">
      <c r="A6" s="1" t="s">
        <v>21</v>
      </c>
      <c r="B6" s="3"/>
      <c r="C6" s="2"/>
      <c r="D6" s="3"/>
      <c r="E6" s="34">
        <v>30</v>
      </c>
      <c r="F6" s="1">
        <f t="shared" si="0"/>
        <v>30</v>
      </c>
    </row>
    <row r="7" spans="1:6" x14ac:dyDescent="0.3">
      <c r="A7" s="1" t="s">
        <v>61</v>
      </c>
      <c r="B7" s="3"/>
      <c r="C7" s="2"/>
      <c r="D7" s="3"/>
      <c r="E7" s="34"/>
      <c r="F7" s="1">
        <f t="shared" si="0"/>
        <v>0</v>
      </c>
    </row>
    <row r="8" spans="1:6" x14ac:dyDescent="0.3">
      <c r="A8" s="1"/>
      <c r="B8" s="3"/>
      <c r="C8" s="2"/>
      <c r="D8" s="3"/>
      <c r="E8" s="34"/>
      <c r="F8" s="1"/>
    </row>
    <row r="9" spans="1:6" x14ac:dyDescent="0.3">
      <c r="A9" s="1" t="s">
        <v>5</v>
      </c>
      <c r="B9" s="4">
        <v>43</v>
      </c>
      <c r="C9" s="2">
        <v>50</v>
      </c>
      <c r="D9" s="4">
        <v>65</v>
      </c>
      <c r="E9" s="33">
        <v>25</v>
      </c>
      <c r="F9" s="1">
        <f t="shared" si="0"/>
        <v>183</v>
      </c>
    </row>
    <row r="10" spans="1:6" x14ac:dyDescent="0.3">
      <c r="A10" s="1" t="s">
        <v>6</v>
      </c>
      <c r="B10" s="4">
        <v>6</v>
      </c>
      <c r="C10" s="2">
        <v>35</v>
      </c>
      <c r="D10" s="3">
        <v>55</v>
      </c>
      <c r="E10" s="33">
        <f>25+48</f>
        <v>73</v>
      </c>
      <c r="F10" s="1">
        <f t="shared" si="0"/>
        <v>169</v>
      </c>
    </row>
    <row r="11" spans="1:6" x14ac:dyDescent="0.3">
      <c r="A11" s="1" t="s">
        <v>74</v>
      </c>
      <c r="B11" s="3">
        <v>50</v>
      </c>
      <c r="C11" s="2">
        <v>40</v>
      </c>
      <c r="D11" s="3"/>
      <c r="E11" s="34">
        <v>36</v>
      </c>
      <c r="F11" s="1">
        <f t="shared" si="0"/>
        <v>126</v>
      </c>
    </row>
    <row r="12" spans="1:6" x14ac:dyDescent="0.3">
      <c r="A12" s="1"/>
      <c r="B12" s="3"/>
      <c r="C12" s="2"/>
      <c r="D12" s="3"/>
      <c r="E12" s="34"/>
      <c r="F12" s="1"/>
    </row>
    <row r="13" spans="1:6" x14ac:dyDescent="0.3">
      <c r="A13" s="1" t="s">
        <v>17</v>
      </c>
      <c r="B13" s="4">
        <v>70</v>
      </c>
      <c r="C13" s="2">
        <v>10</v>
      </c>
      <c r="D13" s="4">
        <v>15</v>
      </c>
      <c r="E13" s="33">
        <v>13</v>
      </c>
      <c r="F13" s="1">
        <f t="shared" si="0"/>
        <v>108</v>
      </c>
    </row>
    <row r="14" spans="1:6" x14ac:dyDescent="0.3">
      <c r="A14" s="1" t="s">
        <v>16</v>
      </c>
      <c r="B14" s="4">
        <v>10</v>
      </c>
      <c r="C14" s="2">
        <v>30</v>
      </c>
      <c r="D14" s="4">
        <v>35</v>
      </c>
      <c r="E14" s="33">
        <v>23</v>
      </c>
      <c r="F14" s="1">
        <f t="shared" si="0"/>
        <v>98</v>
      </c>
    </row>
    <row r="15" spans="1:6" x14ac:dyDescent="0.3">
      <c r="A15" s="1" t="s">
        <v>148</v>
      </c>
      <c r="B15" s="4"/>
      <c r="C15" s="2"/>
      <c r="D15" s="4"/>
      <c r="E15" s="33"/>
      <c r="F15" s="1">
        <f t="shared" si="0"/>
        <v>0</v>
      </c>
    </row>
    <row r="16" spans="1:6" x14ac:dyDescent="0.3">
      <c r="A16" s="1" t="s">
        <v>77</v>
      </c>
      <c r="B16" s="3"/>
      <c r="C16" s="2"/>
      <c r="D16" s="3"/>
      <c r="E16" s="34"/>
      <c r="F16" s="1">
        <f t="shared" si="0"/>
        <v>0</v>
      </c>
    </row>
    <row r="17" spans="1:6" x14ac:dyDescent="0.3">
      <c r="A17" s="1" t="s">
        <v>18</v>
      </c>
      <c r="B17" s="3"/>
      <c r="C17" s="2"/>
      <c r="D17" s="3">
        <v>1</v>
      </c>
      <c r="E17" s="34">
        <v>1</v>
      </c>
      <c r="F17" s="1">
        <f t="shared" si="0"/>
        <v>2</v>
      </c>
    </row>
    <row r="18" spans="1:6" x14ac:dyDescent="0.3">
      <c r="A18" s="1" t="s">
        <v>7</v>
      </c>
      <c r="B18" s="4">
        <v>2</v>
      </c>
      <c r="C18" s="2"/>
      <c r="D18" s="3">
        <v>1</v>
      </c>
      <c r="E18" s="33"/>
      <c r="F18" s="1">
        <f t="shared" si="0"/>
        <v>3</v>
      </c>
    </row>
    <row r="19" spans="1:6" x14ac:dyDescent="0.3">
      <c r="A19" s="1" t="s">
        <v>8</v>
      </c>
      <c r="B19" s="4">
        <f>3.5+0.8</f>
        <v>4.3</v>
      </c>
      <c r="C19" s="2">
        <v>10.7</v>
      </c>
      <c r="D19" s="3">
        <v>6</v>
      </c>
      <c r="E19" s="34">
        <v>18</v>
      </c>
      <c r="F19" s="1">
        <f t="shared" si="0"/>
        <v>39</v>
      </c>
    </row>
    <row r="20" spans="1:6" x14ac:dyDescent="0.3">
      <c r="A20" s="1" t="s">
        <v>160</v>
      </c>
      <c r="B20" s="4"/>
      <c r="C20" s="2">
        <v>3</v>
      </c>
      <c r="D20" s="3"/>
      <c r="E20" s="34"/>
      <c r="F20" s="1">
        <f t="shared" si="0"/>
        <v>3</v>
      </c>
    </row>
    <row r="21" spans="1:6" x14ac:dyDescent="0.3">
      <c r="A21" s="1" t="s">
        <v>52</v>
      </c>
      <c r="B21" s="4"/>
      <c r="C21" s="2"/>
      <c r="D21" s="3"/>
      <c r="E21" s="34"/>
      <c r="F21" s="1">
        <f t="shared" si="0"/>
        <v>0</v>
      </c>
    </row>
    <row r="22" spans="1:6" x14ac:dyDescent="0.3">
      <c r="A22" s="1" t="s">
        <v>149</v>
      </c>
      <c r="B22" s="3">
        <v>1</v>
      </c>
      <c r="C22" s="2"/>
      <c r="D22" s="3"/>
      <c r="E22" s="34">
        <v>1</v>
      </c>
      <c r="F22" s="1">
        <f t="shared" si="0"/>
        <v>2</v>
      </c>
    </row>
    <row r="23" spans="1:6" x14ac:dyDescent="0.3">
      <c r="A23" s="6" t="s">
        <v>19</v>
      </c>
      <c r="B23" s="8"/>
      <c r="C23" s="7">
        <v>30</v>
      </c>
      <c r="D23" s="8"/>
      <c r="E23" s="35">
        <v>12</v>
      </c>
      <c r="F23" s="1">
        <f t="shared" si="0"/>
        <v>42</v>
      </c>
    </row>
    <row r="24" spans="1:6" x14ac:dyDescent="0.3">
      <c r="A24" s="6"/>
      <c r="B24" s="8"/>
      <c r="C24" s="7"/>
      <c r="D24" s="8"/>
      <c r="E24" s="35"/>
      <c r="F24" s="1"/>
    </row>
    <row r="25" spans="1:6" x14ac:dyDescent="0.3">
      <c r="A25" s="6" t="s">
        <v>79</v>
      </c>
      <c r="B25" s="9">
        <f>38+52</f>
        <v>90</v>
      </c>
      <c r="C25" s="7">
        <v>45</v>
      </c>
      <c r="D25" s="9">
        <v>22</v>
      </c>
      <c r="E25" s="32"/>
      <c r="F25" s="1">
        <f t="shared" si="0"/>
        <v>157</v>
      </c>
    </row>
    <row r="26" spans="1:6" x14ac:dyDescent="0.3">
      <c r="A26" s="1" t="s">
        <v>9</v>
      </c>
      <c r="B26" s="4"/>
      <c r="C26" s="2">
        <v>45</v>
      </c>
      <c r="D26" s="4"/>
      <c r="E26" s="33">
        <v>95</v>
      </c>
      <c r="F26" s="1">
        <f t="shared" si="0"/>
        <v>140</v>
      </c>
    </row>
    <row r="27" spans="1:6" x14ac:dyDescent="0.3">
      <c r="A27" s="1" t="s">
        <v>10</v>
      </c>
      <c r="B27" s="4">
        <f>45+35</f>
        <v>80</v>
      </c>
      <c r="C27" s="2">
        <v>260</v>
      </c>
      <c r="D27" s="3">
        <v>345</v>
      </c>
      <c r="E27" s="33">
        <v>438</v>
      </c>
      <c r="F27" s="1">
        <f t="shared" si="0"/>
        <v>1123</v>
      </c>
    </row>
    <row r="28" spans="1:6" x14ac:dyDescent="0.3">
      <c r="A28" s="1" t="s">
        <v>58</v>
      </c>
      <c r="B28" s="4">
        <v>75</v>
      </c>
      <c r="C28" s="2"/>
      <c r="D28" s="3"/>
      <c r="E28" s="33"/>
      <c r="F28" s="1">
        <f t="shared" si="0"/>
        <v>75</v>
      </c>
    </row>
    <row r="29" spans="1:6" x14ac:dyDescent="0.3">
      <c r="A29" s="1" t="s">
        <v>150</v>
      </c>
      <c r="B29" s="4"/>
      <c r="C29" s="2">
        <v>38</v>
      </c>
      <c r="D29" s="3"/>
      <c r="E29" s="33"/>
      <c r="F29" s="1">
        <f t="shared" si="0"/>
        <v>38</v>
      </c>
    </row>
    <row r="30" spans="1:6" x14ac:dyDescent="0.3">
      <c r="A30" s="1" t="s">
        <v>158</v>
      </c>
      <c r="B30" s="4">
        <v>4</v>
      </c>
      <c r="C30" s="2"/>
      <c r="D30" s="3"/>
      <c r="E30" s="33"/>
      <c r="F30" s="1">
        <f t="shared" si="0"/>
        <v>4</v>
      </c>
    </row>
    <row r="31" spans="1:6" x14ac:dyDescent="0.3">
      <c r="A31" s="1" t="s">
        <v>80</v>
      </c>
      <c r="B31" s="3">
        <v>285</v>
      </c>
      <c r="C31" s="2"/>
      <c r="D31" s="3"/>
      <c r="E31" s="34"/>
      <c r="F31" s="1">
        <f t="shared" si="0"/>
        <v>285</v>
      </c>
    </row>
    <row r="32" spans="1:6" x14ac:dyDescent="0.3">
      <c r="A32" s="1" t="s">
        <v>20</v>
      </c>
      <c r="B32" s="3">
        <v>0.3</v>
      </c>
      <c r="C32" s="2"/>
      <c r="D32" s="3">
        <v>0.5</v>
      </c>
      <c r="E32" s="34"/>
      <c r="F32" s="1">
        <f t="shared" si="0"/>
        <v>0.8</v>
      </c>
    </row>
    <row r="33" spans="1:6" x14ac:dyDescent="0.3">
      <c r="A33" s="1"/>
      <c r="B33" s="4"/>
      <c r="C33" s="2"/>
      <c r="D33" s="3"/>
      <c r="E33" s="33"/>
      <c r="F33" s="1"/>
    </row>
    <row r="34" spans="1:6" x14ac:dyDescent="0.3">
      <c r="A34" s="1" t="s">
        <v>167</v>
      </c>
      <c r="B34" s="4"/>
      <c r="C34" s="2"/>
      <c r="D34" s="3">
        <v>1</v>
      </c>
      <c r="E34" s="33"/>
      <c r="F34" s="1">
        <f t="shared" si="0"/>
        <v>1</v>
      </c>
    </row>
    <row r="35" spans="1:6" x14ac:dyDescent="0.3">
      <c r="A35" s="1" t="s">
        <v>51</v>
      </c>
      <c r="B35" s="4"/>
      <c r="C35" s="2"/>
      <c r="D35" s="3"/>
      <c r="E35" s="33"/>
      <c r="F35" s="1">
        <f t="shared" si="0"/>
        <v>0</v>
      </c>
    </row>
    <row r="36" spans="1:6" x14ac:dyDescent="0.3">
      <c r="A36" s="1" t="s">
        <v>81</v>
      </c>
      <c r="B36" s="4"/>
      <c r="C36" s="2"/>
      <c r="D36" s="3">
        <v>150</v>
      </c>
      <c r="E36" s="33"/>
      <c r="F36" s="1">
        <f t="shared" si="0"/>
        <v>150</v>
      </c>
    </row>
    <row r="37" spans="1:6" x14ac:dyDescent="0.3">
      <c r="A37" s="1" t="s">
        <v>90</v>
      </c>
      <c r="B37" s="3">
        <v>100</v>
      </c>
      <c r="C37" s="2"/>
      <c r="D37" s="3"/>
      <c r="E37" s="34"/>
      <c r="F37" s="1">
        <f t="shared" si="0"/>
        <v>100</v>
      </c>
    </row>
    <row r="38" spans="1:6" x14ac:dyDescent="0.3">
      <c r="A38" s="1" t="s">
        <v>89</v>
      </c>
      <c r="B38" s="3">
        <v>40</v>
      </c>
      <c r="C38" s="2"/>
      <c r="D38" s="3"/>
      <c r="E38" s="34"/>
      <c r="F38" s="1">
        <f t="shared" si="0"/>
        <v>40</v>
      </c>
    </row>
    <row r="39" spans="1:6" x14ac:dyDescent="0.3">
      <c r="A39" s="1" t="s">
        <v>162</v>
      </c>
      <c r="B39" s="3"/>
      <c r="C39" s="2">
        <v>30</v>
      </c>
      <c r="D39" s="3"/>
      <c r="E39" s="34"/>
      <c r="F39" s="1">
        <f t="shared" si="0"/>
        <v>30</v>
      </c>
    </row>
    <row r="40" spans="1:6" x14ac:dyDescent="0.3">
      <c r="A40" s="1" t="s">
        <v>159</v>
      </c>
      <c r="B40" s="3"/>
      <c r="C40" s="2">
        <v>45</v>
      </c>
      <c r="D40" s="3"/>
      <c r="E40" s="34"/>
      <c r="F40" s="1">
        <f t="shared" si="0"/>
        <v>45</v>
      </c>
    </row>
    <row r="41" spans="1:6" x14ac:dyDescent="0.3">
      <c r="A41" s="1" t="s">
        <v>163</v>
      </c>
      <c r="B41" s="3"/>
      <c r="C41" s="2">
        <v>35</v>
      </c>
      <c r="D41" s="3"/>
      <c r="E41" s="34"/>
      <c r="F41" s="1">
        <f t="shared" si="0"/>
        <v>35</v>
      </c>
    </row>
    <row r="42" spans="1:6" x14ac:dyDescent="0.3">
      <c r="A42" s="1" t="s">
        <v>96</v>
      </c>
      <c r="B42" s="3"/>
      <c r="C42" s="2">
        <v>100</v>
      </c>
      <c r="D42" s="30"/>
      <c r="E42" s="34"/>
      <c r="F42" s="1">
        <f t="shared" si="0"/>
        <v>100</v>
      </c>
    </row>
    <row r="43" spans="1:6" x14ac:dyDescent="0.3">
      <c r="A43" s="1" t="s">
        <v>166</v>
      </c>
      <c r="B43" s="3"/>
      <c r="C43" s="2"/>
      <c r="D43" s="3">
        <v>75</v>
      </c>
      <c r="E43" s="34"/>
      <c r="F43" s="1">
        <f t="shared" si="0"/>
        <v>75</v>
      </c>
    </row>
    <row r="44" spans="1:6" x14ac:dyDescent="0.3">
      <c r="A44" s="1"/>
      <c r="B44" s="3"/>
      <c r="C44" s="2"/>
      <c r="D44" s="3"/>
      <c r="E44" s="34"/>
      <c r="F44" s="1"/>
    </row>
    <row r="45" spans="1:6" x14ac:dyDescent="0.3">
      <c r="A45" s="1" t="s">
        <v>11</v>
      </c>
      <c r="B45" s="4">
        <v>50</v>
      </c>
      <c r="C45" s="2">
        <v>50</v>
      </c>
      <c r="D45" s="3"/>
      <c r="E45" s="34"/>
      <c r="F45" s="1">
        <f t="shared" si="0"/>
        <v>100</v>
      </c>
    </row>
    <row r="46" spans="1:6" x14ac:dyDescent="0.3">
      <c r="A46" s="1" t="s">
        <v>151</v>
      </c>
      <c r="B46" s="4"/>
      <c r="C46" s="2"/>
      <c r="D46" s="3">
        <v>8</v>
      </c>
      <c r="E46" s="34"/>
      <c r="F46" s="1">
        <f t="shared" si="0"/>
        <v>8</v>
      </c>
    </row>
    <row r="47" spans="1:6" x14ac:dyDescent="0.3">
      <c r="A47" s="1" t="s">
        <v>168</v>
      </c>
      <c r="B47" s="4"/>
      <c r="C47" s="2"/>
      <c r="D47" s="3">
        <v>10</v>
      </c>
      <c r="E47" s="34"/>
      <c r="F47" s="1"/>
    </row>
    <row r="48" spans="1:6" x14ac:dyDescent="0.3">
      <c r="A48" s="1"/>
      <c r="B48" s="4"/>
      <c r="C48" s="2"/>
      <c r="D48" s="3"/>
      <c r="E48" s="34"/>
      <c r="F48" s="1"/>
    </row>
    <row r="49" spans="1:6" x14ac:dyDescent="0.3">
      <c r="A49" s="1" t="s">
        <v>161</v>
      </c>
      <c r="B49" s="4"/>
      <c r="C49" s="2">
        <v>10</v>
      </c>
      <c r="D49" s="3"/>
      <c r="E49" s="34"/>
      <c r="F49" s="1">
        <f t="shared" si="0"/>
        <v>10</v>
      </c>
    </row>
    <row r="50" spans="1:6" x14ac:dyDescent="0.3">
      <c r="A50" s="1" t="s">
        <v>23</v>
      </c>
      <c r="B50" s="4"/>
      <c r="C50" s="2"/>
      <c r="D50" s="3"/>
      <c r="E50" s="34">
        <v>60</v>
      </c>
      <c r="F50" s="1">
        <f t="shared" si="0"/>
        <v>60</v>
      </c>
    </row>
    <row r="51" spans="1:6" x14ac:dyDescent="0.3">
      <c r="A51" s="1" t="s">
        <v>171</v>
      </c>
      <c r="B51" s="4"/>
      <c r="C51" s="2"/>
      <c r="D51" s="3"/>
      <c r="E51" s="34">
        <v>20</v>
      </c>
      <c r="F51" s="1">
        <f t="shared" si="0"/>
        <v>20</v>
      </c>
    </row>
    <row r="52" spans="1:6" x14ac:dyDescent="0.3">
      <c r="A52" s="1" t="s">
        <v>64</v>
      </c>
      <c r="B52" s="4"/>
      <c r="C52" s="2"/>
      <c r="D52" s="3"/>
      <c r="E52" s="34"/>
      <c r="F52" s="1">
        <f t="shared" si="0"/>
        <v>0</v>
      </c>
    </row>
    <row r="53" spans="1:6" x14ac:dyDescent="0.3">
      <c r="A53" s="1" t="s">
        <v>136</v>
      </c>
      <c r="B53" s="3"/>
      <c r="C53" s="2"/>
      <c r="D53" s="3"/>
      <c r="E53" s="34"/>
      <c r="F53" s="1">
        <f t="shared" si="0"/>
        <v>0</v>
      </c>
    </row>
    <row r="54" spans="1:6" x14ac:dyDescent="0.3">
      <c r="A54" s="1"/>
      <c r="B54" s="4"/>
      <c r="C54" s="2"/>
      <c r="D54" s="3"/>
      <c r="E54" s="34"/>
      <c r="F54" s="1"/>
    </row>
    <row r="55" spans="1:6" x14ac:dyDescent="0.3">
      <c r="A55" s="1" t="s">
        <v>135</v>
      </c>
      <c r="B55" s="3"/>
      <c r="C55" s="2"/>
      <c r="D55" s="3"/>
      <c r="E55" s="34">
        <v>60</v>
      </c>
      <c r="F55" s="1">
        <f t="shared" si="0"/>
        <v>60</v>
      </c>
    </row>
    <row r="56" spans="1:6" x14ac:dyDescent="0.3">
      <c r="A56" s="1" t="s">
        <v>152</v>
      </c>
      <c r="B56" s="3"/>
      <c r="C56" s="2"/>
      <c r="D56" s="3"/>
      <c r="E56" s="34">
        <v>18</v>
      </c>
      <c r="F56" s="1">
        <f t="shared" si="0"/>
        <v>18</v>
      </c>
    </row>
    <row r="57" spans="1:6" x14ac:dyDescent="0.3">
      <c r="A57" s="1" t="s">
        <v>14</v>
      </c>
      <c r="B57" s="3"/>
      <c r="C57" s="2"/>
      <c r="D57" s="3"/>
      <c r="E57" s="34">
        <v>190</v>
      </c>
      <c r="F57" s="1">
        <f t="shared" si="0"/>
        <v>190</v>
      </c>
    </row>
    <row r="58" spans="1:6" x14ac:dyDescent="0.3">
      <c r="A58" s="1" t="s">
        <v>15</v>
      </c>
      <c r="B58" s="3">
        <v>65</v>
      </c>
      <c r="C58" s="2">
        <v>175</v>
      </c>
      <c r="D58" s="3">
        <v>145</v>
      </c>
      <c r="E58" s="34"/>
      <c r="F58" s="1">
        <f t="shared" si="0"/>
        <v>385</v>
      </c>
    </row>
    <row r="59" spans="1:6" x14ac:dyDescent="0.3">
      <c r="A59" s="1" t="s">
        <v>170</v>
      </c>
      <c r="B59" s="3"/>
      <c r="C59" s="2"/>
      <c r="D59" s="3"/>
      <c r="E59" s="34">
        <v>5</v>
      </c>
      <c r="F59" s="1">
        <f t="shared" si="0"/>
        <v>5</v>
      </c>
    </row>
    <row r="60" spans="1:6" x14ac:dyDescent="0.3">
      <c r="A60" s="1" t="s">
        <v>153</v>
      </c>
      <c r="B60" s="3"/>
      <c r="C60" s="2"/>
      <c r="D60" s="3"/>
      <c r="E60" s="34"/>
      <c r="F60" s="1">
        <f t="shared" si="0"/>
        <v>0</v>
      </c>
    </row>
    <row r="61" spans="1:6" x14ac:dyDescent="0.3">
      <c r="A61" s="1" t="s">
        <v>12</v>
      </c>
      <c r="B61" s="3"/>
      <c r="C61" s="2"/>
      <c r="D61" s="3"/>
      <c r="E61" s="34">
        <v>44</v>
      </c>
      <c r="F61" s="1">
        <f t="shared" si="0"/>
        <v>44</v>
      </c>
    </row>
    <row r="62" spans="1:6" ht="15" thickBot="1" x14ac:dyDescent="0.35">
      <c r="A62" s="17" t="s">
        <v>22</v>
      </c>
      <c r="B62" s="18"/>
      <c r="C62" s="19"/>
      <c r="D62" s="18"/>
      <c r="E62" s="36">
        <v>15</v>
      </c>
      <c r="F62" s="17">
        <f t="shared" si="0"/>
        <v>15</v>
      </c>
    </row>
    <row r="63" spans="1:6" x14ac:dyDescent="0.3">
      <c r="A63" s="22" t="s">
        <v>13</v>
      </c>
    </row>
    <row r="64" spans="1:6" x14ac:dyDescent="0.3">
      <c r="A64" s="23" t="s">
        <v>165</v>
      </c>
    </row>
    <row r="65" spans="1:1" x14ac:dyDescent="0.3">
      <c r="A65" s="23" t="s">
        <v>88</v>
      </c>
    </row>
    <row r="66" spans="1:1" x14ac:dyDescent="0.3">
      <c r="A66" s="23" t="s">
        <v>169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BE620-8251-4E6F-BABE-ED4E4B056C87}">
  <dimension ref="A1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кексы</vt:lpstr>
      <vt:lpstr>песочное тесто</vt:lpstr>
      <vt:lpstr>заварное тесто</vt:lpstr>
      <vt:lpstr>выпечка</vt:lpstr>
      <vt:lpstr>шоколад</vt:lpstr>
      <vt:lpstr>торты и пирожные</vt:lpstr>
      <vt:lpstr>макаронс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2020-04-17T10:55:22Z</dcterms:created>
  <dcterms:modified xsi:type="dcterms:W3CDTF">2020-11-24T05:47:47Z</dcterms:modified>
</cp:coreProperties>
</file>